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5f2ac7143f3c4e/Escritorio/Chica Belen/"/>
    </mc:Choice>
  </mc:AlternateContent>
  <xr:revisionPtr revIDLastSave="0" documentId="8_{0550A765-2E5B-49AA-AD50-5019A5612079}" xr6:coauthVersionLast="47" xr6:coauthVersionMax="47" xr10:uidLastSave="{00000000-0000-0000-0000-000000000000}"/>
  <bookViews>
    <workbookView xWindow="-120" yWindow="-120" windowWidth="20730" windowHeight="11160" tabRatio="500" activeTab="3" xr2:uid="{00000000-000D-0000-FFFF-FFFF00000000}"/>
  </bookViews>
  <sheets>
    <sheet name="Resumen" sheetId="1" r:id="rId1"/>
    <sheet name="Entorno" sheetId="6" r:id="rId2"/>
    <sheet name="Oferta Propiedades" sheetId="4" r:id="rId3"/>
    <sheet name="Valor Propuesto" sheetId="5" r:id="rId4"/>
  </sheets>
  <definedNames>
    <definedName name="_xlnm.Print_Area" localSheetId="1">Entorno!$A$1:$S$45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5" l="1"/>
  <c r="E13" i="5"/>
  <c r="E12" i="5"/>
  <c r="E11" i="5"/>
  <c r="E10" i="5"/>
  <c r="D17" i="4"/>
  <c r="E17" i="4" s="1"/>
  <c r="D18" i="4"/>
  <c r="D21" i="4"/>
  <c r="E21" i="4" s="1"/>
  <c r="D19" i="4"/>
  <c r="E19" i="4" s="1"/>
  <c r="D20" i="4"/>
  <c r="E20" i="4" s="1"/>
  <c r="D22" i="4"/>
  <c r="E22" i="4" s="1"/>
  <c r="D11" i="4"/>
  <c r="E11" i="4" s="1"/>
  <c r="D13" i="4"/>
  <c r="D15" i="4"/>
  <c r="E15" i="4" s="1"/>
  <c r="D12" i="4"/>
  <c r="E12" i="4" s="1"/>
  <c r="D10" i="4"/>
  <c r="E10" i="4" s="1"/>
  <c r="D14" i="4"/>
  <c r="E14" i="4" s="1"/>
  <c r="E18" i="4"/>
  <c r="E13" i="4"/>
  <c r="H14" i="4"/>
  <c r="H17" i="4" l="1"/>
  <c r="I17" i="4" s="1"/>
  <c r="H18" i="4"/>
  <c r="H21" i="4"/>
  <c r="I21" i="4" s="1"/>
  <c r="H19" i="4"/>
  <c r="H20" i="4"/>
  <c r="I20" i="4" s="1"/>
  <c r="H22" i="4"/>
  <c r="I22" i="4" l="1"/>
  <c r="I18" i="4"/>
  <c r="I19" i="4"/>
  <c r="H23" i="4"/>
  <c r="H11" i="4"/>
  <c r="H13" i="4"/>
  <c r="H15" i="4"/>
  <c r="H12" i="4"/>
  <c r="H10" i="4"/>
  <c r="I14" i="4"/>
  <c r="I12" i="4" l="1"/>
  <c r="I13" i="4"/>
  <c r="I10" i="4"/>
  <c r="I15" i="4"/>
  <c r="D9" i="5"/>
  <c r="I11" i="4"/>
  <c r="E9" i="5" l="1"/>
  <c r="D10" i="5"/>
  <c r="D11" i="5"/>
  <c r="F18" i="5" l="1"/>
  <c r="E15" i="5" l="1"/>
</calcChain>
</file>

<file path=xl/sharedStrings.xml><?xml version="1.0" encoding="utf-8"?>
<sst xmlns="http://schemas.openxmlformats.org/spreadsheetml/2006/main" count="76" uniqueCount="73">
  <si>
    <t xml:space="preserve">E V A L U A C I O N    C O M E R C I A L </t>
  </si>
  <si>
    <t>Agente:</t>
  </si>
  <si>
    <t>XXXXXX</t>
  </si>
  <si>
    <t xml:space="preserve">Celular: </t>
  </si>
  <si>
    <t>+(56 9) xxxx xxxx</t>
  </si>
  <si>
    <t>Mail:</t>
  </si>
  <si>
    <t>web:</t>
  </si>
  <si>
    <t>Descripción de Propiedad</t>
  </si>
  <si>
    <t xml:space="preserve">Propietario: </t>
  </si>
  <si>
    <t>XXXXXX XXXXXXX</t>
  </si>
  <si>
    <t xml:space="preserve">Dirección: </t>
  </si>
  <si>
    <t>XXXXXXXXXXXXXX</t>
  </si>
  <si>
    <t xml:space="preserve">Descripcion propiedad: </t>
  </si>
  <si>
    <t xml:space="preserve">Departamento de 3 dormitorios, 2 baños, dormitorio y baño de servicio, living-comedor, cocina independiente, loggia, terraza, instalación para lavadora, estacionamiento y bodega.
</t>
  </si>
  <si>
    <r>
      <rPr>
        <sz val="11"/>
        <color rgb="FF000000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2</t>
    </r>
    <r>
      <rPr>
        <sz val="11"/>
        <color rgb="FF000000"/>
        <rFont val="Calibri"/>
        <family val="2"/>
        <charset val="1"/>
      </rPr>
      <t xml:space="preserve"> útiles:</t>
    </r>
  </si>
  <si>
    <r>
      <rPr>
        <sz val="11"/>
        <color rgb="FF000000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2</t>
    </r>
    <r>
      <rPr>
        <sz val="11"/>
        <color rgb="FF000000"/>
        <rFont val="Calibri"/>
        <family val="2"/>
        <charset val="1"/>
      </rPr>
      <t xml:space="preserve"> Terraza:</t>
    </r>
  </si>
  <si>
    <t>XXXXX</t>
  </si>
  <si>
    <t>Rol :</t>
  </si>
  <si>
    <t>XXX-XXXXX</t>
  </si>
  <si>
    <t>FECHA:</t>
  </si>
  <si>
    <t>ENTORNO:</t>
  </si>
  <si>
    <t>Colegio Quimay</t>
  </si>
  <si>
    <t>Escuela Particular Hogar España</t>
  </si>
  <si>
    <t>Liceo Simon Bolivar</t>
  </si>
  <si>
    <t>Colegio Santa Marta</t>
  </si>
  <si>
    <t>SAPU-Centro de Urgencia Ñuñoa</t>
  </si>
  <si>
    <t>Consultorio Anexo Aguilucho</t>
  </si>
  <si>
    <t>Hospital Metropolitano</t>
  </si>
  <si>
    <t>Clínica Lo Curro</t>
  </si>
  <si>
    <t>Farmacia Salcobrand</t>
  </si>
  <si>
    <t>Cajero Banco Scotiabank</t>
  </si>
  <si>
    <t>Restaurante Sumo Sushi</t>
  </si>
  <si>
    <t>Supermercado Express Lider</t>
  </si>
  <si>
    <t>Banco BCI Full</t>
  </si>
  <si>
    <t>Strip Center Colon-Vespucio</t>
  </si>
  <si>
    <t>Hotel Leonardo Da Vinci</t>
  </si>
  <si>
    <t>Descripción General propiedad y entorno:</t>
  </si>
  <si>
    <t>Superficies</t>
  </si>
  <si>
    <t>Cod Portal</t>
  </si>
  <si>
    <t>Valor Renta Publicado</t>
  </si>
  <si>
    <t>Valor Renta</t>
  </si>
  <si>
    <t>UTIL m2</t>
  </si>
  <si>
    <t>TERRAZA m2</t>
  </si>
  <si>
    <t>Total Ponderado</t>
  </si>
  <si>
    <t> 2300806</t>
  </si>
  <si>
    <t>EVALUACION COMERCIAL</t>
  </si>
  <si>
    <t>Superficie Util</t>
  </si>
  <si>
    <t>Superficie Terraza</t>
  </si>
  <si>
    <t>Terraza Atipica</t>
  </si>
  <si>
    <t>Adicional 1</t>
  </si>
  <si>
    <t>TOTAL $</t>
  </si>
  <si>
    <t>Valor UF</t>
  </si>
  <si>
    <t>PRECIO DE LA PROPIEDAD</t>
  </si>
  <si>
    <t>Gastos Comunes estimados:</t>
  </si>
  <si>
    <t>XXXXXXXX</t>
  </si>
  <si>
    <t>CONECTIVIDAD Y SERVICIOS</t>
  </si>
  <si>
    <t>SALUD</t>
  </si>
  <si>
    <t>EDUCACION</t>
  </si>
  <si>
    <t>Fecha</t>
  </si>
  <si>
    <t>Valor Pesos/m2</t>
  </si>
  <si>
    <t>VALOR Pesos/m2</t>
  </si>
  <si>
    <t>Comuna:</t>
  </si>
  <si>
    <t>Estaccionamientos</t>
  </si>
  <si>
    <t> 2300899</t>
  </si>
  <si>
    <t>Estac.</t>
  </si>
  <si>
    <t>Valor Renta Sin Estac.</t>
  </si>
  <si>
    <t>Estacionamiento</t>
  </si>
  <si>
    <t>Valor Unitario</t>
  </si>
  <si>
    <t>Superficie o Cantidad</t>
  </si>
  <si>
    <t>PRECIO $</t>
  </si>
  <si>
    <t>XX de XXXXXX de 2024</t>
  </si>
  <si>
    <t>xxxxxxxxx@imcor.cl</t>
  </si>
  <si>
    <t>www.imcor.cl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</si>
</sst>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;[Red]#,##0.00"/>
    <numFmt numFmtId="165" formatCode="_ * #,##0.00_ ;_ * \-#,##0.00_ ;_ * \-??_ ;_ @_ "/>
    <numFmt numFmtId="166" formatCode="0\ %"/>
    <numFmt numFmtId="167" formatCode="_-* #,##0\ _€_-;\-* #,##0\ _€_-;_-* &quot;- &quot;_€_-;_-@_-"/>
    <numFmt numFmtId="168" formatCode="0.0"/>
    <numFmt numFmtId="169" formatCode="_-* #,##0.00&quot; €&quot;_-;\-* #,##0.00&quot; €&quot;_-;_-* \-??&quot; €&quot;_-;_-@_-"/>
    <numFmt numFmtId="170" formatCode="_-&quot;$ &quot;* #,##0_-;&quot;-$ &quot;* #,##0_-;_-&quot;$ &quot;* \-??_-;_-@_-"/>
  </numFmts>
  <fonts count="27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6"/>
      <name val="Calibri"/>
      <family val="2"/>
      <charset val="1"/>
    </font>
    <font>
      <b/>
      <sz val="10"/>
      <color rgb="FFFF0000"/>
      <name val="Tahoma"/>
      <family val="2"/>
      <charset val="1"/>
    </font>
    <font>
      <b/>
      <sz val="12"/>
      <color rgb="FFFF0000"/>
      <name val="Tahoma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color rgb="FF333333"/>
      <name val="Arial"/>
      <family val="2"/>
    </font>
    <font>
      <sz val="12"/>
      <color rgb="FFFF0000"/>
      <name val="Calibri"/>
      <family val="2"/>
      <charset val="1"/>
    </font>
    <font>
      <sz val="12"/>
      <color rgb="FF333F50"/>
      <name val="Calibri"/>
      <family val="2"/>
      <charset val="1"/>
    </font>
    <font>
      <sz val="12"/>
      <color rgb="FF333333"/>
      <name val="Calibri"/>
      <family val="2"/>
      <charset val="1"/>
    </font>
    <font>
      <b/>
      <sz val="12"/>
      <color rgb="FF800000"/>
      <name val="Calibri"/>
      <family val="2"/>
      <charset val="1"/>
    </font>
    <font>
      <b/>
      <sz val="12"/>
      <color rgb="FF44546A"/>
      <name val="Calibri"/>
      <family val="2"/>
      <charset val="1"/>
    </font>
    <font>
      <sz val="11"/>
      <color rgb="FFFF0000"/>
      <name val="Calibri"/>
      <family val="2"/>
    </font>
    <font>
      <b/>
      <sz val="11"/>
      <color rgb="FFFF0000"/>
      <name val="Calibri"/>
      <family val="2"/>
      <charset val="1"/>
    </font>
    <font>
      <sz val="16"/>
      <color rgb="FF000000"/>
      <name val="Calibri"/>
      <family val="2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  <fill>
      <patternFill patternType="solid">
        <fgColor rgb="FFFFFFFF"/>
        <bgColor rgb="FFF9F9F9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25" fillId="0" borderId="0" applyBorder="0" applyProtection="0"/>
    <xf numFmtId="169" fontId="25" fillId="0" borderId="0" applyBorder="0" applyProtection="0"/>
    <xf numFmtId="0" fontId="4" fillId="0" borderId="0" applyBorder="0" applyProtection="0"/>
    <xf numFmtId="167" fontId="25" fillId="0" borderId="0" applyBorder="0" applyProtection="0"/>
  </cellStyleXfs>
  <cellXfs count="123">
    <xf numFmtId="0" fontId="0" fillId="0" borderId="0" xfId="0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5" fillId="2" borderId="0" xfId="0" applyFont="1" applyFill="1"/>
    <xf numFmtId="0" fontId="0" fillId="2" borderId="0" xfId="0" applyFill="1" applyAlignment="1">
      <alignment vertical="top" wrapText="1"/>
    </xf>
    <xf numFmtId="0" fontId="6" fillId="2" borderId="0" xfId="0" applyFont="1" applyFill="1"/>
    <xf numFmtId="0" fontId="5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3" xfId="0" applyBorder="1"/>
    <xf numFmtId="0" fontId="0" fillId="0" borderId="5" xfId="0" applyBorder="1"/>
    <xf numFmtId="0" fontId="8" fillId="2" borderId="0" xfId="0" applyFont="1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164" fontId="11" fillId="2" borderId="0" xfId="0" applyNumberFormat="1" applyFont="1" applyFill="1" applyProtection="1">
      <protection locked="0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164" fontId="12" fillId="2" borderId="0" xfId="0" applyNumberFormat="1" applyFont="1" applyFill="1" applyProtection="1">
      <protection locked="0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Protection="1"/>
    <xf numFmtId="0" fontId="2" fillId="0" borderId="0" xfId="0" applyFont="1"/>
    <xf numFmtId="166" fontId="13" fillId="2" borderId="11" xfId="0" applyNumberFormat="1" applyFont="1" applyFill="1" applyBorder="1"/>
    <xf numFmtId="166" fontId="13" fillId="2" borderId="12" xfId="0" applyNumberFormat="1" applyFont="1" applyFill="1" applyBorder="1" applyAlignment="1">
      <alignment horizontal="center"/>
    </xf>
    <xf numFmtId="164" fontId="14" fillId="2" borderId="9" xfId="0" applyNumberFormat="1" applyFont="1" applyFill="1" applyBorder="1" applyAlignment="1">
      <alignment horizontal="center" vertical="center" wrapText="1"/>
    </xf>
    <xf numFmtId="167" fontId="14" fillId="2" borderId="9" xfId="4" applyFont="1" applyFill="1" applyBorder="1" applyAlignment="1" applyProtection="1">
      <alignment horizontal="center" vertical="center" wrapText="1"/>
    </xf>
    <xf numFmtId="0" fontId="14" fillId="2" borderId="9" xfId="1" applyNumberFormat="1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5" fillId="0" borderId="9" xfId="0" applyNumberFormat="1" applyFont="1" applyBorder="1"/>
    <xf numFmtId="167" fontId="16" fillId="0" borderId="9" xfId="4" applyFont="1" applyBorder="1" applyAlignment="1" applyProtection="1">
      <alignment horizontal="center" vertical="center"/>
    </xf>
    <xf numFmtId="167" fontId="3" fillId="0" borderId="9" xfId="4" applyFont="1" applyBorder="1" applyAlignment="1" applyProtection="1">
      <alignment horizontal="center" vertical="center"/>
    </xf>
    <xf numFmtId="0" fontId="16" fillId="0" borderId="9" xfId="0" applyFont="1" applyBorder="1"/>
    <xf numFmtId="167" fontId="17" fillId="0" borderId="9" xfId="4" applyFont="1" applyBorder="1" applyProtection="1"/>
    <xf numFmtId="167" fontId="16" fillId="0" borderId="9" xfId="4" applyFont="1" applyBorder="1" applyProtection="1"/>
    <xf numFmtId="1" fontId="15" fillId="0" borderId="9" xfId="0" applyNumberFormat="1" applyFont="1" applyBorder="1" applyAlignment="1">
      <alignment horizontal="right"/>
    </xf>
    <xf numFmtId="0" fontId="18" fillId="0" borderId="9" xfId="0" applyFont="1" applyBorder="1"/>
    <xf numFmtId="164" fontId="19" fillId="2" borderId="0" xfId="0" applyNumberFormat="1" applyFont="1" applyFill="1"/>
    <xf numFmtId="0" fontId="19" fillId="2" borderId="0" xfId="1" applyNumberFormat="1" applyFont="1" applyFill="1" applyBorder="1" applyProtection="1"/>
    <xf numFmtId="0" fontId="19" fillId="2" borderId="0" xfId="0" applyFont="1" applyFill="1"/>
    <xf numFmtId="0" fontId="20" fillId="2" borderId="0" xfId="0" applyFont="1" applyFill="1"/>
    <xf numFmtId="167" fontId="2" fillId="2" borderId="0" xfId="4" applyFont="1" applyFill="1" applyBorder="1" applyProtection="1"/>
    <xf numFmtId="0" fontId="6" fillId="0" borderId="0" xfId="0" applyFont="1" applyAlignment="1">
      <alignment horizontal="center" wrapText="1"/>
    </xf>
    <xf numFmtId="167" fontId="6" fillId="0" borderId="0" xfId="4" applyFont="1" applyBorder="1" applyAlignment="1" applyProtection="1">
      <alignment horizontal="center"/>
    </xf>
    <xf numFmtId="0" fontId="6" fillId="0" borderId="0" xfId="0" applyFont="1"/>
    <xf numFmtId="167" fontId="21" fillId="0" borderId="0" xfId="4" applyFont="1" applyBorder="1" applyAlignment="1" applyProtection="1">
      <alignment horizontal="center"/>
    </xf>
    <xf numFmtId="168" fontId="6" fillId="0" borderId="0" xfId="0" applyNumberFormat="1" applyFont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167" fontId="9" fillId="0" borderId="9" xfId="4" applyFont="1" applyBorder="1" applyAlignment="1" applyProtection="1">
      <alignment horizontal="center" vertical="center"/>
    </xf>
    <xf numFmtId="167" fontId="9" fillId="0" borderId="0" xfId="4" applyFont="1" applyBorder="1" applyAlignment="1" applyProtection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2" fillId="0" borderId="9" xfId="4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7" fontId="5" fillId="4" borderId="9" xfId="4" applyFont="1" applyFill="1" applyBorder="1" applyAlignment="1" applyProtection="1">
      <alignment horizontal="center"/>
    </xf>
    <xf numFmtId="167" fontId="5" fillId="0" borderId="0" xfId="4" applyFont="1" applyBorder="1" applyProtection="1"/>
    <xf numFmtId="170" fontId="5" fillId="0" borderId="0" xfId="2" applyNumberFormat="1" applyFont="1" applyBorder="1" applyProtection="1"/>
    <xf numFmtId="0" fontId="23" fillId="2" borderId="4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170" fontId="1" fillId="4" borderId="9" xfId="0" applyNumberFormat="1" applyFont="1" applyFill="1" applyBorder="1"/>
    <xf numFmtId="0" fontId="23" fillId="2" borderId="5" xfId="0" applyFont="1" applyFill="1" applyBorder="1"/>
    <xf numFmtId="0" fontId="23" fillId="0" borderId="0" xfId="0" applyFont="1"/>
    <xf numFmtId="0" fontId="5" fillId="2" borderId="0" xfId="0" applyFont="1" applyFill="1" applyAlignment="1">
      <alignment horizontal="right"/>
    </xf>
    <xf numFmtId="0" fontId="24" fillId="2" borderId="0" xfId="0" applyFont="1" applyFill="1"/>
    <xf numFmtId="170" fontId="0" fillId="2" borderId="0" xfId="0" applyNumberForma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0" fillId="5" borderId="0" xfId="0" applyFill="1"/>
    <xf numFmtId="0" fontId="0" fillId="5" borderId="4" xfId="0" applyFill="1" applyBorder="1"/>
    <xf numFmtId="0" fontId="8" fillId="5" borderId="0" xfId="0" applyFont="1" applyFill="1"/>
    <xf numFmtId="0" fontId="5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1" fillId="5" borderId="0" xfId="0" applyFont="1" applyFill="1"/>
    <xf numFmtId="0" fontId="0" fillId="5" borderId="2" xfId="0" applyFill="1" applyBorder="1"/>
    <xf numFmtId="0" fontId="0" fillId="5" borderId="1" xfId="0" applyFill="1" applyBorder="1"/>
    <xf numFmtId="14" fontId="16" fillId="0" borderId="9" xfId="0" applyNumberFormat="1" applyFont="1" applyBorder="1"/>
    <xf numFmtId="170" fontId="5" fillId="2" borderId="0" xfId="0" applyNumberFormat="1" applyFont="1" applyFill="1"/>
    <xf numFmtId="1" fontId="5" fillId="0" borderId="0" xfId="2" applyNumberFormat="1" applyFont="1" applyBorder="1" applyAlignment="1" applyProtection="1">
      <alignment horizontal="center"/>
    </xf>
    <xf numFmtId="0" fontId="14" fillId="0" borderId="0" xfId="0" applyFont="1" applyAlignment="1">
      <alignment wrapText="1"/>
    </xf>
    <xf numFmtId="167" fontId="14" fillId="0" borderId="0" xfId="4" applyFont="1" applyBorder="1" applyAlignment="1" applyProtection="1">
      <alignment horizontal="center"/>
    </xf>
    <xf numFmtId="167" fontId="26" fillId="6" borderId="9" xfId="4" applyFont="1" applyFill="1" applyBorder="1" applyAlignment="1" applyProtection="1">
      <alignment horizontal="center"/>
    </xf>
    <xf numFmtId="0" fontId="4" fillId="0" borderId="0" xfId="3" applyBorder="1" applyProtection="1"/>
    <xf numFmtId="167" fontId="3" fillId="0" borderId="0" xfId="4" applyFont="1" applyBorder="1" applyAlignment="1" applyProtection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16" fillId="0" borderId="9" xfId="0" applyNumberFormat="1" applyFont="1" applyBorder="1" applyAlignment="1">
      <alignment horizontal="center"/>
    </xf>
    <xf numFmtId="1" fontId="16" fillId="0" borderId="9" xfId="4" applyNumberFormat="1" applyFont="1" applyBorder="1" applyAlignment="1" applyProtection="1">
      <alignment horizontal="center"/>
    </xf>
    <xf numFmtId="1" fontId="2" fillId="2" borderId="0" xfId="4" applyNumberFormat="1" applyFont="1" applyFill="1" applyBorder="1" applyAlignment="1" applyProtection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0" fontId="6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Texto explicativo" xfId="4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444444"/>
      <rgbColor rgb="FF993300"/>
      <rgbColor rgb="FF993366"/>
      <rgbColor rgb="FF333F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431052</xdr:colOff>
      <xdr:row>8</xdr:row>
      <xdr:rowOff>11952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7C654B-AEB4-43C6-932B-D7E9FEEF4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0"/>
          <a:ext cx="1621677" cy="16216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</xdr:row>
      <xdr:rowOff>9525</xdr:rowOff>
    </xdr:from>
    <xdr:to>
      <xdr:col>6</xdr:col>
      <xdr:colOff>247650</xdr:colOff>
      <xdr:row>15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2461A8-0FFB-4B9F-9BB2-5ADE040F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28725"/>
          <a:ext cx="1485900" cy="1914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138545</xdr:colOff>
      <xdr:row>0</xdr:row>
      <xdr:rowOff>0</xdr:rowOff>
    </xdr:from>
    <xdr:to>
      <xdr:col>17</xdr:col>
      <xdr:colOff>2427</xdr:colOff>
      <xdr:row>8</xdr:row>
      <xdr:rowOff>106336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4FB092-3326-4BEE-B8BC-B0DAEEE4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" y="0"/>
          <a:ext cx="1621677" cy="1621677"/>
        </a:xfrm>
        <a:prstGeom prst="rect">
          <a:avLst/>
        </a:prstGeom>
      </xdr:spPr>
    </xdr:pic>
    <xdr:clientData/>
  </xdr:twoCellAnchor>
  <xdr:oneCellAnchor>
    <xdr:from>
      <xdr:col>1</xdr:col>
      <xdr:colOff>263720</xdr:colOff>
      <xdr:row>6</xdr:row>
      <xdr:rowOff>4022</xdr:rowOff>
    </xdr:from>
    <xdr:ext cx="5475093" cy="30360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D0308C3-66F0-4E43-BAC2-DA12EFDE2C5F}"/>
            </a:ext>
          </a:extLst>
        </xdr:cNvPr>
        <xdr:cNvSpPr/>
      </xdr:nvSpPr>
      <xdr:spPr>
        <a:xfrm>
          <a:off x="962220" y="1147022"/>
          <a:ext cx="5475093" cy="303604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oneCellAnchor>
  <xdr:oneCellAnchor>
    <xdr:from>
      <xdr:col>1</xdr:col>
      <xdr:colOff>2160</xdr:colOff>
      <xdr:row>36</xdr:row>
      <xdr:rowOff>120600</xdr:rowOff>
    </xdr:from>
    <xdr:ext cx="5927117" cy="1649227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47D9497-71F9-204C-92D7-5EA36E5DCE2F}"/>
            </a:ext>
          </a:extLst>
        </xdr:cNvPr>
        <xdr:cNvSpPr/>
      </xdr:nvSpPr>
      <xdr:spPr>
        <a:xfrm>
          <a:off x="700660" y="6978600"/>
          <a:ext cx="5927117" cy="1649227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s-CL" sz="1100" b="0" strike="noStrike" spc="-1">
              <a:solidFill>
                <a:srgbClr val="000000"/>
              </a:solidFill>
              <a:latin typeface="Calibri"/>
            </a:rPr>
            <a:t>Departamento de 3 dormitorios más servicio, 2 baños. Dormitorio principal en suite. De 128 m2 totales. Living-comedor con piso flotante. Dormitorios con alfombra. Baños y cocina con ceramico. </a:t>
          </a:r>
          <a:endParaRPr lang="es-CL" sz="1100" b="0" strike="noStrike" spc="-1">
            <a:latin typeface="Times New Roman"/>
          </a:endParaRPr>
        </a:p>
        <a:p>
          <a:endParaRPr lang="es-CL" sz="1100" b="0" strike="noStrike" spc="-1">
            <a:latin typeface="Times New Roman"/>
          </a:endParaRPr>
        </a:p>
        <a:p>
          <a:r>
            <a:rPr lang="es-CL" sz="1100" b="0" strike="noStrike" spc="-1">
              <a:solidFill>
                <a:srgbClr val="000000"/>
              </a:solidFill>
              <a:latin typeface="Calibri"/>
            </a:rPr>
            <a:t>Se pagan $130.000 de gastos comunes y $110.000 de contribuciones. </a:t>
          </a:r>
          <a:endParaRPr lang="es-CL" sz="1100" b="0" strike="noStrike" spc="-1">
            <a:latin typeface="Times New Roman"/>
          </a:endParaRPr>
        </a:p>
        <a:p>
          <a:endParaRPr lang="es-CL" sz="1100" b="0" strike="noStrike" spc="-1">
            <a:latin typeface="Times New Roman"/>
          </a:endParaRPr>
        </a:p>
        <a:p>
          <a:r>
            <a:rPr lang="es-CL" sz="1100" b="0" strike="noStrike" spc="-1">
              <a:solidFill>
                <a:srgbClr val="000000"/>
              </a:solidFill>
              <a:latin typeface="Calibri"/>
            </a:rPr>
            <a:t>Departamento ubicado en el segundo piso de 7 pisos totales. Cercano a supermercados, locomocion. En un excelente barrio, muy tranquilo.</a:t>
          </a:r>
          <a:endParaRPr lang="es-CL" sz="1100" b="0" strike="noStrike" spc="-1">
            <a:latin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370974</xdr:colOff>
      <xdr:row>0</xdr:row>
      <xdr:rowOff>0</xdr:rowOff>
    </xdr:from>
    <xdr:to>
      <xdr:col>10</xdr:col>
      <xdr:colOff>629072</xdr:colOff>
      <xdr:row>6</xdr:row>
      <xdr:rowOff>140369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9EA571-1B45-47BA-9F60-67E9D548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3263" y="0"/>
          <a:ext cx="1621677" cy="1544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581526</xdr:colOff>
      <xdr:row>0</xdr:row>
      <xdr:rowOff>0</xdr:rowOff>
    </xdr:from>
    <xdr:to>
      <xdr:col>6</xdr:col>
      <xdr:colOff>157834</xdr:colOff>
      <xdr:row>6</xdr:row>
      <xdr:rowOff>140369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73AA3-32D7-4D0C-A6F7-EB13CF674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9210" y="0"/>
          <a:ext cx="1621677" cy="15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mcor.cl/" TargetMode="External"/><Relationship Id="rId1" Type="http://schemas.openxmlformats.org/officeDocument/2006/relationships/hyperlink" Target="mailto:xxxxxxxxx@imcor.c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showGridLines="0" topLeftCell="A27" zoomScaleNormal="100" workbookViewId="0">
      <selection activeCell="F15" sqref="F15:T15"/>
    </sheetView>
  </sheetViews>
  <sheetFormatPr baseColWidth="10" defaultColWidth="9.140625" defaultRowHeight="15" x14ac:dyDescent="0.25"/>
  <cols>
    <col min="1" max="1" width="2.42578125" customWidth="1"/>
    <col min="2" max="2" width="1.85546875" customWidth="1"/>
    <col min="3" max="3" width="0.7109375" customWidth="1"/>
    <col min="4" max="5" width="5.28515625" customWidth="1"/>
    <col min="6" max="6" width="3.85546875" customWidth="1"/>
    <col min="7" max="7" width="5.42578125" customWidth="1"/>
    <col min="8" max="8" width="8.28515625" customWidth="1"/>
    <col min="9" max="9" width="2.7109375" customWidth="1"/>
    <col min="10" max="10" width="4.85546875" customWidth="1"/>
    <col min="11" max="11" width="5.28515625" customWidth="1"/>
    <col min="12" max="16" width="5.42578125" customWidth="1"/>
    <col min="17" max="17" width="2.85546875" customWidth="1"/>
    <col min="18" max="18" width="1.42578125" customWidth="1"/>
    <col min="19" max="19" width="2.7109375" customWidth="1"/>
    <col min="20" max="20" width="6.85546875" customWidth="1"/>
    <col min="21" max="21" width="2" customWidth="1"/>
    <col min="22" max="1025" width="10.7109375" customWidth="1"/>
  </cols>
  <sheetData>
    <row r="1" spans="1:2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spans="1:21" x14ac:dyDescent="0.25">
      <c r="A2" s="5"/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2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</row>
    <row r="6" spans="1:21" ht="21" x14ac:dyDescent="0.35">
      <c r="A6" s="5"/>
      <c r="B6" s="6"/>
      <c r="C6" s="6"/>
      <c r="D6" s="6"/>
      <c r="E6" s="8" t="s"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7"/>
    </row>
    <row r="7" spans="1:21" x14ac:dyDescent="0.25">
      <c r="A7" s="5"/>
      <c r="B7" s="6"/>
      <c r="C7" s="6"/>
      <c r="D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</row>
    <row r="8" spans="1:21" ht="15.75" x14ac:dyDescent="0.25">
      <c r="A8" s="5"/>
      <c r="B8" s="6"/>
      <c r="C8" s="6"/>
      <c r="D8" s="6"/>
      <c r="K8" s="9"/>
      <c r="M8" s="10"/>
      <c r="N8" s="10"/>
      <c r="O8" s="10"/>
      <c r="P8" s="10"/>
      <c r="Q8" s="10"/>
      <c r="R8" s="6"/>
      <c r="S8" s="6"/>
      <c r="T8" s="6"/>
      <c r="U8" s="7"/>
    </row>
    <row r="9" spans="1:21" ht="15.75" x14ac:dyDescent="0.25">
      <c r="A9" s="5"/>
      <c r="B9" s="6"/>
      <c r="C9" s="6"/>
      <c r="D9" s="6"/>
      <c r="K9" s="10"/>
      <c r="L9" s="10"/>
      <c r="M9" s="10"/>
      <c r="N9" s="10"/>
      <c r="O9" s="10"/>
      <c r="P9" s="10"/>
      <c r="Q9" s="6"/>
      <c r="R9" s="6"/>
      <c r="S9" s="6"/>
      <c r="T9" s="6"/>
      <c r="U9" s="7"/>
    </row>
    <row r="10" spans="1:21" x14ac:dyDescent="0.25">
      <c r="A10" s="5"/>
      <c r="B10" s="6"/>
      <c r="C10" s="6"/>
      <c r="D10" s="6"/>
      <c r="Q10" s="6"/>
      <c r="R10" s="6"/>
      <c r="S10" s="6"/>
      <c r="T10" s="6"/>
      <c r="U10" s="7"/>
    </row>
    <row r="11" spans="1:21" ht="15.75" x14ac:dyDescent="0.25">
      <c r="A11" s="5"/>
      <c r="B11" s="6"/>
      <c r="C11" s="6"/>
      <c r="D11" s="6"/>
      <c r="H11" s="9" t="s">
        <v>1</v>
      </c>
      <c r="I11" s="9"/>
      <c r="J11" s="9" t="s">
        <v>2</v>
      </c>
      <c r="L11" s="10"/>
      <c r="M11" s="11"/>
      <c r="N11" s="6"/>
      <c r="O11" s="6"/>
      <c r="P11" s="6"/>
      <c r="Q11" s="6"/>
      <c r="R11" s="6"/>
      <c r="S11" s="6"/>
      <c r="T11" s="6"/>
      <c r="U11" s="7"/>
    </row>
    <row r="12" spans="1:21" ht="15.75" x14ac:dyDescent="0.25">
      <c r="A12" s="5"/>
      <c r="B12" s="6"/>
      <c r="C12" s="6"/>
      <c r="D12" s="6"/>
      <c r="E12" s="6"/>
      <c r="F12" s="6"/>
      <c r="G12" s="6"/>
      <c r="H12" s="10" t="s">
        <v>3</v>
      </c>
      <c r="I12" s="10"/>
      <c r="J12" s="10" t="s">
        <v>4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7"/>
    </row>
    <row r="13" spans="1:21" ht="15.75" x14ac:dyDescent="0.25">
      <c r="A13" s="5"/>
      <c r="B13" s="6"/>
      <c r="C13" s="6"/>
      <c r="D13" s="6"/>
      <c r="E13" s="108"/>
      <c r="F13" s="108"/>
      <c r="G13" s="12"/>
      <c r="H13" s="11" t="s">
        <v>5</v>
      </c>
      <c r="J13" s="99" t="s">
        <v>71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7"/>
    </row>
    <row r="14" spans="1:21" x14ac:dyDescent="0.25">
      <c r="A14" s="5"/>
      <c r="B14" s="6"/>
      <c r="C14" s="6"/>
      <c r="D14" s="6"/>
      <c r="E14" s="108"/>
      <c r="F14" s="108"/>
      <c r="G14" s="108"/>
      <c r="H14" s="6" t="s">
        <v>6</v>
      </c>
      <c r="I14" s="6"/>
      <c r="J14" s="99" t="s">
        <v>72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</row>
    <row r="15" spans="1:21" x14ac:dyDescent="0.25">
      <c r="A15" s="5"/>
      <c r="B15" s="6"/>
      <c r="C15" s="6"/>
      <c r="D15" s="6"/>
      <c r="E15" s="6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7"/>
    </row>
    <row r="16" spans="1:21" x14ac:dyDescent="0.25">
      <c r="A16" s="5"/>
      <c r="B16" s="6"/>
      <c r="C16" s="6"/>
      <c r="D16" s="6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7"/>
    </row>
    <row r="17" spans="1:2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7"/>
    </row>
    <row r="18" spans="1:2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</row>
    <row r="19" spans="1:21" x14ac:dyDescent="0.25">
      <c r="A19" s="5"/>
      <c r="C19" s="6"/>
      <c r="D19" s="6"/>
      <c r="E19" s="13" t="s">
        <v>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"/>
    </row>
    <row r="20" spans="1:2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7"/>
    </row>
    <row r="21" spans="1:21" x14ac:dyDescent="0.25">
      <c r="A21" s="5"/>
      <c r="B21" s="6"/>
      <c r="C21" s="6"/>
      <c r="D21" s="6"/>
      <c r="E21" s="108" t="s">
        <v>8</v>
      </c>
      <c r="F21" s="108"/>
      <c r="G21" s="108"/>
      <c r="H21" s="109" t="s">
        <v>9</v>
      </c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7"/>
    </row>
    <row r="22" spans="1:2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"/>
    </row>
    <row r="23" spans="1:21" x14ac:dyDescent="0.25">
      <c r="A23" s="5"/>
      <c r="B23" s="6"/>
      <c r="C23" s="6"/>
      <c r="D23" s="6"/>
      <c r="E23" s="109" t="s">
        <v>10</v>
      </c>
      <c r="F23" s="109"/>
      <c r="G23" s="109"/>
      <c r="H23" s="108" t="s">
        <v>11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7"/>
    </row>
    <row r="24" spans="1:21" x14ac:dyDescent="0.25">
      <c r="A24" s="5"/>
      <c r="B24" s="6"/>
      <c r="C24" s="6"/>
      <c r="D24" s="6"/>
      <c r="E24" s="83" t="s">
        <v>61</v>
      </c>
      <c r="F24" s="83"/>
      <c r="G24" s="83"/>
      <c r="H24" s="12" t="s">
        <v>11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7"/>
    </row>
    <row r="25" spans="1:2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"/>
    </row>
    <row r="26" spans="1:21" ht="15" customHeight="1" x14ac:dyDescent="0.25">
      <c r="A26" s="5"/>
      <c r="B26" s="6"/>
      <c r="C26" s="6"/>
      <c r="D26" s="6"/>
      <c r="E26" s="110" t="s">
        <v>12</v>
      </c>
      <c r="F26" s="110"/>
      <c r="G26" s="110"/>
      <c r="H26" s="110"/>
      <c r="I26" s="110" t="s">
        <v>13</v>
      </c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7"/>
    </row>
    <row r="27" spans="1:21" x14ac:dyDescent="0.25">
      <c r="A27" s="5"/>
      <c r="B27" s="6"/>
      <c r="C27" s="6"/>
      <c r="D27" s="6"/>
      <c r="E27" s="6"/>
      <c r="F27" s="14"/>
      <c r="G27" s="14"/>
      <c r="H27" s="14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7"/>
    </row>
    <row r="28" spans="1:21" x14ac:dyDescent="0.25">
      <c r="A28" s="5"/>
      <c r="B28" s="6"/>
      <c r="C28" s="6"/>
      <c r="D28" s="6"/>
      <c r="E28" s="6"/>
      <c r="F28" s="14"/>
      <c r="G28" s="14"/>
      <c r="H28" s="14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7"/>
    </row>
    <row r="29" spans="1:21" x14ac:dyDescent="0.25">
      <c r="A29" s="5"/>
      <c r="B29" s="6"/>
      <c r="C29" s="6"/>
      <c r="D29" s="6"/>
      <c r="E29" s="6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7"/>
    </row>
    <row r="30" spans="1:21" ht="17.25" x14ac:dyDescent="0.25">
      <c r="A30" s="5"/>
      <c r="B30" s="6"/>
      <c r="C30" s="6"/>
      <c r="D30" s="6"/>
      <c r="E30" s="108" t="s">
        <v>14</v>
      </c>
      <c r="F30" s="108"/>
      <c r="G30" s="108"/>
      <c r="H30" s="109" t="s">
        <v>2</v>
      </c>
      <c r="I30" s="109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7"/>
    </row>
    <row r="31" spans="1:21" x14ac:dyDescent="0.25">
      <c r="A31" s="5"/>
      <c r="B31" s="6"/>
      <c r="C31" s="6"/>
      <c r="D31" s="6"/>
      <c r="E31" s="6"/>
      <c r="I31" s="1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7"/>
    </row>
    <row r="32" spans="1:21" ht="17.25" x14ac:dyDescent="0.25">
      <c r="A32" s="5"/>
      <c r="B32" s="6"/>
      <c r="C32" s="6"/>
      <c r="D32" s="6"/>
      <c r="E32" s="108" t="s">
        <v>15</v>
      </c>
      <c r="F32" s="108"/>
      <c r="G32" s="108"/>
      <c r="H32" s="109" t="s">
        <v>16</v>
      </c>
      <c r="I32" s="109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</row>
    <row r="33" spans="1:21" x14ac:dyDescent="0.25">
      <c r="A33" s="5"/>
      <c r="B33" s="6"/>
      <c r="C33" s="6"/>
      <c r="D33" s="6"/>
      <c r="E33" s="6"/>
      <c r="F33" s="6"/>
      <c r="G33" s="6"/>
      <c r="H33" s="6"/>
      <c r="J33" s="15"/>
      <c r="K33" s="15"/>
      <c r="L33" s="15"/>
      <c r="M33" s="6"/>
      <c r="N33" s="6"/>
      <c r="O33" s="6"/>
      <c r="P33" s="6"/>
      <c r="Q33" s="6"/>
      <c r="R33" s="6"/>
      <c r="S33" s="6"/>
      <c r="T33" s="6"/>
      <c r="U33" s="7"/>
    </row>
    <row r="34" spans="1:21" x14ac:dyDescent="0.25">
      <c r="A34" s="5"/>
      <c r="B34" s="6"/>
      <c r="C34" s="6"/>
      <c r="D34" s="6"/>
      <c r="E34" s="6" t="s">
        <v>17</v>
      </c>
      <c r="F34" s="108" t="s">
        <v>18</v>
      </c>
      <c r="G34" s="108"/>
      <c r="H34" s="10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/>
    </row>
    <row r="35" spans="1:21" x14ac:dyDescent="0.25">
      <c r="A35" s="5"/>
      <c r="B35" s="6"/>
      <c r="C35" s="6"/>
      <c r="D35" s="6"/>
      <c r="E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7"/>
    </row>
    <row r="36" spans="1:21" x14ac:dyDescent="0.25">
      <c r="A36" s="5"/>
      <c r="B36" s="6"/>
      <c r="C36" s="6"/>
      <c r="D36" s="6"/>
      <c r="E36" s="84" t="s">
        <v>53</v>
      </c>
      <c r="F36" s="84"/>
      <c r="G36" s="84"/>
      <c r="H36" s="84"/>
      <c r="I36" s="84"/>
      <c r="J36" s="84" t="s">
        <v>54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7"/>
    </row>
    <row r="37" spans="1:21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"/>
    </row>
    <row r="38" spans="1:21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7"/>
    </row>
    <row r="39" spans="1:21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7"/>
    </row>
    <row r="40" spans="1:21" x14ac:dyDescent="0.25">
      <c r="A40" s="5"/>
      <c r="B40" s="6"/>
      <c r="C40" s="6"/>
      <c r="E40" s="6"/>
      <c r="F40" s="6"/>
      <c r="G40" s="6"/>
      <c r="H40" s="6"/>
      <c r="I40" s="6"/>
      <c r="J40" s="6"/>
      <c r="K40" s="6"/>
      <c r="L40" s="13"/>
      <c r="M40" s="16"/>
      <c r="N40" s="13"/>
      <c r="O40" s="13"/>
      <c r="P40" s="13"/>
      <c r="Q40" s="13"/>
      <c r="R40" s="13"/>
      <c r="S40" s="13"/>
      <c r="T40" s="13"/>
      <c r="U40" s="7"/>
    </row>
    <row r="41" spans="1:21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13"/>
      <c r="M41" s="13"/>
      <c r="N41" s="13"/>
      <c r="O41" s="13"/>
      <c r="P41" s="13"/>
      <c r="Q41" s="13"/>
      <c r="R41" s="13"/>
      <c r="S41" s="13"/>
      <c r="T41" s="13"/>
      <c r="U41" s="7"/>
    </row>
    <row r="42" spans="1:21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13"/>
      <c r="M42" s="13" t="s">
        <v>19</v>
      </c>
      <c r="N42" s="13"/>
      <c r="O42" s="13" t="s">
        <v>70</v>
      </c>
      <c r="P42" s="13"/>
      <c r="Q42" s="13"/>
      <c r="R42" s="13"/>
      <c r="S42" s="13"/>
      <c r="T42" s="13"/>
      <c r="U42" s="7"/>
    </row>
    <row r="43" spans="1:21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13"/>
      <c r="M43" s="13"/>
      <c r="N43" s="13"/>
      <c r="O43" s="13"/>
      <c r="P43" s="13"/>
      <c r="Q43" s="13"/>
      <c r="R43" s="13"/>
      <c r="S43" s="13"/>
      <c r="T43" s="13"/>
      <c r="U43" s="7"/>
    </row>
    <row r="44" spans="1:21" x14ac:dyDescent="0.25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9"/>
    </row>
  </sheetData>
  <mergeCells count="16">
    <mergeCell ref="E30:G30"/>
    <mergeCell ref="H30:I30"/>
    <mergeCell ref="E32:G32"/>
    <mergeCell ref="H32:I32"/>
    <mergeCell ref="F34:H34"/>
    <mergeCell ref="E21:G21"/>
    <mergeCell ref="H21:T21"/>
    <mergeCell ref="E23:G23"/>
    <mergeCell ref="H23:T23"/>
    <mergeCell ref="E26:H26"/>
    <mergeCell ref="I26:T29"/>
    <mergeCell ref="E13:F13"/>
    <mergeCell ref="E14:G14"/>
    <mergeCell ref="F15:T15"/>
    <mergeCell ref="E16:F16"/>
    <mergeCell ref="G16:T16"/>
  </mergeCells>
  <hyperlinks>
    <hyperlink ref="J13" r:id="rId1" xr:uid="{00000000-0004-0000-0000-000000000000}"/>
    <hyperlink ref="J14" r:id="rId2" xr:uid="{00000000-0004-0000-0000-000001000000}"/>
  </hyperlinks>
  <pageMargins left="0.70833333333333304" right="0.70833333333333304" top="0.74791666666666701" bottom="0.74791666666666701" header="0.51180555555555496" footer="0.51180555555555496"/>
  <pageSetup firstPageNumber="0" orientation="portrait" horizontalDpi="300" verticalDpi="300" r:id="rId3"/>
  <rowBreaks count="1" manualBreakCount="1">
    <brk id="45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01B2-1E61-0047-9AD8-42360463B69F}">
  <dimension ref="A1:S45"/>
  <sheetViews>
    <sheetView showGridLines="0" zoomScale="110" zoomScaleNormal="110" workbookViewId="0">
      <selection activeCell="U8" sqref="U8"/>
    </sheetView>
  </sheetViews>
  <sheetFormatPr baseColWidth="10" defaultColWidth="9.140625" defaultRowHeight="15" x14ac:dyDescent="0.25"/>
  <cols>
    <col min="1" max="1" width="1.28515625" customWidth="1"/>
    <col min="2" max="3" width="5.28515625" customWidth="1"/>
    <col min="4" max="4" width="8.7109375" customWidth="1"/>
    <col min="5" max="5" width="5.28515625" customWidth="1"/>
    <col min="6" max="6" width="3.140625" customWidth="1"/>
    <col min="7" max="7" width="1.42578125" customWidth="1"/>
    <col min="8" max="8" width="5.28515625" customWidth="1"/>
    <col min="9" max="13" width="5.42578125" customWidth="1"/>
    <col min="14" max="14" width="2.85546875" customWidth="1"/>
    <col min="15" max="15" width="1.42578125" customWidth="1"/>
    <col min="16" max="16" width="2.7109375" customWidth="1"/>
    <col min="17" max="17" width="8.42578125" customWidth="1"/>
    <col min="18" max="18" width="1.42578125" customWidth="1"/>
    <col min="19" max="19" width="2.42578125" customWidth="1"/>
    <col min="20" max="1025" width="10.7109375" customWidth="1"/>
  </cols>
  <sheetData>
    <row r="1" spans="1:19" x14ac:dyDescent="0.25">
      <c r="A1" s="92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20"/>
    </row>
    <row r="2" spans="1:19" x14ac:dyDescent="0.25">
      <c r="A2" s="85"/>
      <c r="B2" s="84"/>
      <c r="C2" s="84"/>
      <c r="D2" s="84"/>
      <c r="E2" s="84"/>
      <c r="F2" s="84"/>
      <c r="G2" s="84"/>
      <c r="R2" s="84"/>
      <c r="S2" s="21"/>
    </row>
    <row r="3" spans="1:19" x14ac:dyDescent="0.25">
      <c r="A3" s="85"/>
      <c r="C3" s="84"/>
      <c r="D3" s="84"/>
      <c r="E3" s="84"/>
      <c r="F3" s="84"/>
      <c r="G3" s="84"/>
      <c r="R3" s="84"/>
      <c r="S3" s="21"/>
    </row>
    <row r="4" spans="1:19" ht="21" x14ac:dyDescent="0.35">
      <c r="A4" s="85"/>
      <c r="B4" s="90" t="s">
        <v>20</v>
      </c>
      <c r="D4" s="84"/>
      <c r="E4" s="84"/>
      <c r="F4" s="84"/>
      <c r="G4" s="84"/>
      <c r="R4" s="84"/>
      <c r="S4" s="21"/>
    </row>
    <row r="5" spans="1:19" ht="8.25" customHeight="1" x14ac:dyDescent="0.25">
      <c r="A5" s="85"/>
      <c r="B5" s="84"/>
      <c r="C5" s="84"/>
      <c r="D5" s="84"/>
      <c r="E5" s="84"/>
      <c r="F5" s="84"/>
      <c r="G5" s="84"/>
      <c r="R5" s="84"/>
      <c r="S5" s="21"/>
    </row>
    <row r="6" spans="1:19" x14ac:dyDescent="0.25">
      <c r="A6" s="85"/>
      <c r="E6" s="87"/>
      <c r="F6" s="87"/>
      <c r="G6" s="84"/>
      <c r="R6" s="84"/>
      <c r="S6" s="21"/>
    </row>
    <row r="7" spans="1:19" x14ac:dyDescent="0.25">
      <c r="A7" s="85"/>
      <c r="E7" s="112"/>
      <c r="F7" s="112"/>
      <c r="G7" s="84"/>
      <c r="R7" s="84"/>
      <c r="S7" s="21"/>
    </row>
    <row r="8" spans="1:19" ht="15" customHeight="1" x14ac:dyDescent="0.25">
      <c r="A8" s="85"/>
      <c r="E8" s="112"/>
      <c r="F8" s="112"/>
      <c r="G8" s="84"/>
      <c r="R8" s="84"/>
      <c r="S8" s="21"/>
    </row>
    <row r="9" spans="1:19" x14ac:dyDescent="0.25">
      <c r="A9" s="85"/>
      <c r="E9" s="112"/>
      <c r="F9" s="112"/>
      <c r="G9" s="84"/>
      <c r="R9" s="84"/>
      <c r="S9" s="21"/>
    </row>
    <row r="10" spans="1:19" x14ac:dyDescent="0.25">
      <c r="A10" s="85"/>
      <c r="E10" s="112"/>
      <c r="F10" s="112"/>
      <c r="G10" s="84"/>
      <c r="R10" s="84"/>
      <c r="S10" s="21"/>
    </row>
    <row r="11" spans="1:19" x14ac:dyDescent="0.25">
      <c r="A11" s="85"/>
      <c r="E11" s="112"/>
      <c r="F11" s="112"/>
      <c r="G11" s="84"/>
      <c r="R11" s="84"/>
      <c r="S11" s="21"/>
    </row>
    <row r="12" spans="1:19" x14ac:dyDescent="0.25">
      <c r="A12" s="85"/>
      <c r="B12" s="111"/>
      <c r="C12" s="111"/>
      <c r="D12" s="111"/>
      <c r="E12" s="111"/>
      <c r="F12" s="111"/>
      <c r="G12" s="84"/>
      <c r="R12" s="84"/>
      <c r="S12" s="21"/>
    </row>
    <row r="13" spans="1:19" x14ac:dyDescent="0.25">
      <c r="A13" s="85"/>
      <c r="B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21"/>
    </row>
    <row r="14" spans="1:19" x14ac:dyDescent="0.25">
      <c r="A14" s="85"/>
      <c r="E14" s="87"/>
      <c r="F14" s="87"/>
      <c r="G14" s="84"/>
      <c r="R14" s="84"/>
      <c r="S14" s="21"/>
    </row>
    <row r="15" spans="1:19" x14ac:dyDescent="0.25">
      <c r="A15" s="85"/>
      <c r="E15" s="112"/>
      <c r="F15" s="112"/>
      <c r="G15" s="84"/>
      <c r="R15" s="84"/>
      <c r="S15" s="21"/>
    </row>
    <row r="16" spans="1:19" x14ac:dyDescent="0.25">
      <c r="A16" s="85"/>
      <c r="E16" s="112"/>
      <c r="F16" s="112"/>
      <c r="G16" s="84"/>
      <c r="R16" s="84"/>
      <c r="S16" s="21"/>
    </row>
    <row r="17" spans="1:19" x14ac:dyDescent="0.25">
      <c r="A17" s="85"/>
      <c r="E17" s="112"/>
      <c r="F17" s="112"/>
      <c r="G17" s="84"/>
      <c r="R17" s="84"/>
      <c r="S17" s="21"/>
    </row>
    <row r="18" spans="1:19" x14ac:dyDescent="0.25">
      <c r="A18" s="85"/>
      <c r="E18" s="112"/>
      <c r="F18" s="112"/>
      <c r="G18" s="84"/>
      <c r="R18" s="84"/>
      <c r="S18" s="21"/>
    </row>
    <row r="19" spans="1:19" x14ac:dyDescent="0.25">
      <c r="A19" s="85"/>
      <c r="B19" s="112"/>
      <c r="C19" s="112"/>
      <c r="D19" s="112"/>
      <c r="E19" s="112"/>
      <c r="F19" s="112"/>
      <c r="G19" s="84"/>
      <c r="R19" s="84"/>
      <c r="S19" s="21"/>
    </row>
    <row r="20" spans="1:19" x14ac:dyDescent="0.25">
      <c r="A20" s="85"/>
      <c r="B20" s="84"/>
      <c r="C20" s="84"/>
      <c r="D20" s="84"/>
      <c r="E20" s="84"/>
      <c r="F20" s="84"/>
      <c r="G20" s="84"/>
      <c r="R20" s="84"/>
      <c r="S20" s="21"/>
    </row>
    <row r="21" spans="1:19" x14ac:dyDescent="0.25">
      <c r="A21" s="85"/>
      <c r="R21" s="84"/>
      <c r="S21" s="21"/>
    </row>
    <row r="22" spans="1:19" x14ac:dyDescent="0.25">
      <c r="A22" s="85"/>
      <c r="R22" s="84"/>
      <c r="S22" s="21"/>
    </row>
    <row r="23" spans="1:19" x14ac:dyDescent="0.25">
      <c r="A23" s="85"/>
      <c r="R23" s="84"/>
      <c r="S23" s="21"/>
    </row>
    <row r="24" spans="1:19" x14ac:dyDescent="0.25">
      <c r="A24" s="85"/>
      <c r="B24" s="114" t="s">
        <v>57</v>
      </c>
      <c r="C24" s="114"/>
      <c r="D24" s="114"/>
      <c r="E24" s="87"/>
      <c r="F24" s="87"/>
      <c r="G24" s="84"/>
      <c r="H24" s="114" t="s">
        <v>56</v>
      </c>
      <c r="I24" s="114"/>
      <c r="J24" s="114"/>
      <c r="M24" s="87" t="s">
        <v>55</v>
      </c>
      <c r="N24" s="87"/>
      <c r="O24" s="87"/>
      <c r="R24" s="84"/>
      <c r="S24" s="21"/>
    </row>
    <row r="25" spans="1:19" x14ac:dyDescent="0.25">
      <c r="A25" s="85"/>
      <c r="B25" s="111" t="s">
        <v>21</v>
      </c>
      <c r="C25" s="111"/>
      <c r="D25" s="111"/>
      <c r="E25" s="112"/>
      <c r="F25" s="112"/>
      <c r="G25" s="84"/>
      <c r="H25" s="111" t="s">
        <v>25</v>
      </c>
      <c r="I25" s="111"/>
      <c r="J25" s="111"/>
      <c r="M25" s="111" t="s">
        <v>29</v>
      </c>
      <c r="N25" s="111"/>
      <c r="O25" s="111"/>
      <c r="P25" s="111"/>
      <c r="Q25" s="111"/>
      <c r="R25" s="84"/>
      <c r="S25" s="21"/>
    </row>
    <row r="26" spans="1:19" x14ac:dyDescent="0.25">
      <c r="A26" s="85"/>
      <c r="B26" s="115" t="s">
        <v>22</v>
      </c>
      <c r="C26" s="115"/>
      <c r="D26" s="115"/>
      <c r="E26" s="112"/>
      <c r="F26" s="112"/>
      <c r="G26" s="84"/>
      <c r="H26" s="111" t="s">
        <v>26</v>
      </c>
      <c r="I26" s="111"/>
      <c r="J26" s="111"/>
      <c r="M26" s="111" t="s">
        <v>30</v>
      </c>
      <c r="N26" s="111"/>
      <c r="O26" s="111"/>
      <c r="P26" s="111"/>
      <c r="Q26" s="111"/>
      <c r="R26" s="84"/>
      <c r="S26" s="21"/>
    </row>
    <row r="27" spans="1:19" x14ac:dyDescent="0.25">
      <c r="A27" s="85"/>
      <c r="B27" s="84" t="s">
        <v>23</v>
      </c>
      <c r="C27" s="84"/>
      <c r="D27" s="84"/>
      <c r="E27" s="88"/>
      <c r="F27" s="88"/>
      <c r="G27" s="84"/>
      <c r="H27" s="89" t="s">
        <v>27</v>
      </c>
      <c r="I27" s="89"/>
      <c r="J27" s="89"/>
      <c r="M27" s="111" t="s">
        <v>31</v>
      </c>
      <c r="N27" s="111"/>
      <c r="O27" s="111"/>
      <c r="P27" s="111"/>
      <c r="Q27" s="111"/>
      <c r="R27" s="84"/>
      <c r="S27" s="21"/>
    </row>
    <row r="28" spans="1:19" x14ac:dyDescent="0.25">
      <c r="A28" s="85"/>
      <c r="B28" s="84" t="s">
        <v>21</v>
      </c>
      <c r="C28" s="84"/>
      <c r="D28" s="84"/>
      <c r="E28" s="88"/>
      <c r="F28" s="88"/>
      <c r="G28" s="84"/>
      <c r="H28" s="84" t="s">
        <v>28</v>
      </c>
      <c r="I28" s="84"/>
      <c r="J28" s="84"/>
      <c r="M28" s="111" t="s">
        <v>32</v>
      </c>
      <c r="N28" s="111"/>
      <c r="O28" s="111"/>
      <c r="P28" s="111"/>
      <c r="Q28" s="111"/>
      <c r="R28" s="84"/>
      <c r="S28" s="21"/>
    </row>
    <row r="29" spans="1:19" x14ac:dyDescent="0.25">
      <c r="A29" s="85"/>
      <c r="B29" s="84" t="s">
        <v>24</v>
      </c>
      <c r="C29" s="84"/>
      <c r="D29" s="84"/>
      <c r="E29" s="88"/>
      <c r="F29" s="88"/>
      <c r="G29" s="84"/>
      <c r="M29" s="111" t="s">
        <v>33</v>
      </c>
      <c r="N29" s="111"/>
      <c r="O29" s="111"/>
      <c r="P29" s="111"/>
      <c r="Q29" s="111"/>
      <c r="R29" s="84"/>
      <c r="S29" s="21"/>
    </row>
    <row r="30" spans="1:19" x14ac:dyDescent="0.25">
      <c r="A30" s="85"/>
      <c r="E30" s="88"/>
      <c r="F30" s="88"/>
      <c r="G30" s="84"/>
      <c r="M30" s="111" t="s">
        <v>34</v>
      </c>
      <c r="N30" s="111"/>
      <c r="O30" s="111"/>
      <c r="P30" s="111"/>
      <c r="Q30" s="111"/>
      <c r="R30" s="84"/>
      <c r="S30" s="21"/>
    </row>
    <row r="31" spans="1:19" x14ac:dyDescent="0.25">
      <c r="A31" s="85"/>
      <c r="E31" s="88"/>
      <c r="F31" s="88"/>
      <c r="G31" s="84"/>
      <c r="M31" s="113" t="s">
        <v>35</v>
      </c>
      <c r="N31" s="113"/>
      <c r="O31" s="113"/>
      <c r="P31" s="113"/>
      <c r="Q31" s="113"/>
      <c r="R31" s="84"/>
      <c r="S31" s="21"/>
    </row>
    <row r="32" spans="1:19" x14ac:dyDescent="0.25">
      <c r="A32" s="85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21"/>
    </row>
    <row r="33" spans="1:19" x14ac:dyDescent="0.25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21"/>
    </row>
    <row r="34" spans="1:19" x14ac:dyDescent="0.25">
      <c r="A34" s="85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21"/>
    </row>
    <row r="35" spans="1:19" x14ac:dyDescent="0.25">
      <c r="A35" s="85"/>
      <c r="B35" s="87" t="s">
        <v>36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21"/>
    </row>
    <row r="36" spans="1:19" x14ac:dyDescent="0.25">
      <c r="A36" s="85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21"/>
    </row>
    <row r="37" spans="1:19" x14ac:dyDescent="0.25">
      <c r="A37" s="85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21"/>
    </row>
    <row r="38" spans="1:19" x14ac:dyDescent="0.25">
      <c r="A38" s="85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21"/>
    </row>
    <row r="39" spans="1:19" x14ac:dyDescent="0.25">
      <c r="A39" s="85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21"/>
    </row>
    <row r="40" spans="1:19" ht="28.5" customHeight="1" x14ac:dyDescent="0.25">
      <c r="A40" s="85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21"/>
    </row>
    <row r="41" spans="1:19" x14ac:dyDescent="0.25">
      <c r="A41" s="85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21"/>
    </row>
    <row r="42" spans="1:19" x14ac:dyDescent="0.25">
      <c r="A42" s="85"/>
      <c r="B42" s="86"/>
      <c r="C42" s="84"/>
      <c r="D42" s="84"/>
      <c r="E42" s="84"/>
      <c r="F42" s="84"/>
      <c r="G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21"/>
    </row>
    <row r="43" spans="1:19" x14ac:dyDescent="0.25">
      <c r="A43" s="85"/>
      <c r="B43" s="86"/>
      <c r="C43" s="84"/>
      <c r="D43" s="84"/>
      <c r="E43" s="84"/>
      <c r="F43" s="84"/>
      <c r="G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21"/>
    </row>
    <row r="44" spans="1:19" ht="31.5" customHeigh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21"/>
    </row>
    <row r="45" spans="1:19" ht="15.75" thickBot="1" x14ac:dyDescent="0.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</row>
  </sheetData>
  <mergeCells count="28">
    <mergeCell ref="M30:Q30"/>
    <mergeCell ref="M31:Q31"/>
    <mergeCell ref="B24:D24"/>
    <mergeCell ref="B25:D25"/>
    <mergeCell ref="E7:F7"/>
    <mergeCell ref="B26:D26"/>
    <mergeCell ref="E8:F8"/>
    <mergeCell ref="E9:F9"/>
    <mergeCell ref="E10:F10"/>
    <mergeCell ref="E11:F11"/>
    <mergeCell ref="B12:D12"/>
    <mergeCell ref="E12:F12"/>
    <mergeCell ref="H24:J24"/>
    <mergeCell ref="H25:J25"/>
    <mergeCell ref="E15:F15"/>
    <mergeCell ref="E16:F16"/>
    <mergeCell ref="E17:F17"/>
    <mergeCell ref="E18:F18"/>
    <mergeCell ref="B19:D19"/>
    <mergeCell ref="E19:F19"/>
    <mergeCell ref="M28:Q28"/>
    <mergeCell ref="M29:Q29"/>
    <mergeCell ref="E25:F25"/>
    <mergeCell ref="M25:Q25"/>
    <mergeCell ref="E26:F26"/>
    <mergeCell ref="M26:Q26"/>
    <mergeCell ref="M27:Q27"/>
    <mergeCell ref="H26:J26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2"/>
  <sheetViews>
    <sheetView showGridLines="0" zoomScale="95" zoomScaleNormal="95" workbookViewId="0">
      <selection activeCell="L8" sqref="L8"/>
    </sheetView>
  </sheetViews>
  <sheetFormatPr baseColWidth="10" defaultColWidth="9.140625" defaultRowHeight="15" x14ac:dyDescent="0.25"/>
  <cols>
    <col min="1" max="1" width="2.42578125" customWidth="1"/>
    <col min="2" max="2" width="13.140625" customWidth="1"/>
    <col min="3" max="4" width="10.42578125" customWidth="1"/>
    <col min="5" max="5" width="10.28515625" customWidth="1"/>
    <col min="6" max="6" width="7" customWidth="1"/>
    <col min="7" max="7" width="7.85546875" customWidth="1"/>
    <col min="8" max="8" width="8.85546875" customWidth="1"/>
    <col min="9" max="9" width="9.85546875" customWidth="1"/>
    <col min="10" max="10" width="10.5703125" bestFit="1" customWidth="1"/>
    <col min="11" max="11" width="10.5703125" style="69" customWidth="1"/>
    <col min="12" max="12" width="5.42578125" customWidth="1"/>
    <col min="13" max="1026" width="10.7109375" customWidth="1"/>
  </cols>
  <sheetData>
    <row r="1" spans="1:12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101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1"/>
      <c r="L2" s="7"/>
    </row>
    <row r="3" spans="1:12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1"/>
      <c r="L3" s="7"/>
    </row>
    <row r="4" spans="1:12" ht="27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1"/>
      <c r="L4" s="7"/>
    </row>
    <row r="5" spans="1:12" ht="21.75" thickBot="1" x14ac:dyDescent="0.4">
      <c r="A5" s="5"/>
      <c r="B5" s="117"/>
      <c r="C5" s="117"/>
      <c r="D5" s="117"/>
      <c r="E5" s="117"/>
      <c r="F5" s="117"/>
      <c r="G5" s="15"/>
      <c r="H5" s="15"/>
      <c r="I5" s="15"/>
      <c r="J5" s="15"/>
      <c r="K5" s="102"/>
      <c r="L5" s="7"/>
    </row>
    <row r="6" spans="1:12" s="33" customFormat="1" ht="16.5" thickBot="1" x14ac:dyDescent="0.3">
      <c r="A6" s="30"/>
      <c r="B6" s="34"/>
      <c r="C6" s="35"/>
      <c r="D6" s="35"/>
      <c r="E6" s="36"/>
      <c r="F6" s="118" t="s">
        <v>37</v>
      </c>
      <c r="G6" s="118"/>
      <c r="H6" s="11"/>
      <c r="I6" s="11"/>
      <c r="J6" s="11"/>
      <c r="K6" s="103"/>
      <c r="L6" s="32"/>
    </row>
    <row r="7" spans="1:12" ht="15.75" x14ac:dyDescent="0.25">
      <c r="A7" s="5"/>
      <c r="B7" s="37"/>
      <c r="C7" s="36"/>
      <c r="D7" s="36"/>
      <c r="E7" s="36"/>
      <c r="F7" s="38">
        <v>1</v>
      </c>
      <c r="G7" s="39">
        <v>0.7</v>
      </c>
      <c r="H7" s="11"/>
      <c r="I7" s="11"/>
      <c r="J7" s="11"/>
      <c r="K7" s="103"/>
      <c r="L7" s="7"/>
    </row>
    <row r="8" spans="1:12" ht="63" x14ac:dyDescent="0.25">
      <c r="A8" s="5"/>
      <c r="B8" s="40" t="s">
        <v>38</v>
      </c>
      <c r="C8" s="41" t="s">
        <v>39</v>
      </c>
      <c r="D8" s="41" t="s">
        <v>65</v>
      </c>
      <c r="E8" s="42" t="s">
        <v>40</v>
      </c>
      <c r="F8" s="43" t="s">
        <v>41</v>
      </c>
      <c r="G8" s="43" t="s">
        <v>42</v>
      </c>
      <c r="H8" s="43" t="s">
        <v>43</v>
      </c>
      <c r="I8" s="43" t="s">
        <v>59</v>
      </c>
      <c r="J8" s="43" t="s">
        <v>58</v>
      </c>
      <c r="K8" s="43" t="s">
        <v>62</v>
      </c>
      <c r="L8" s="7"/>
    </row>
    <row r="9" spans="1:12" ht="15.75" x14ac:dyDescent="0.25">
      <c r="A9" s="5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7"/>
    </row>
    <row r="10" spans="1:12" ht="15.75" x14ac:dyDescent="0.25">
      <c r="A10" s="5"/>
      <c r="B10" s="44">
        <v>2288811</v>
      </c>
      <c r="C10" s="45">
        <v>580000</v>
      </c>
      <c r="D10" s="46">
        <f t="shared" ref="D10:D15" si="0">C10-$C$28*K10</f>
        <v>530000</v>
      </c>
      <c r="E10" s="46">
        <f t="shared" ref="E10:E15" si="1">D10*95%</f>
        <v>503500</v>
      </c>
      <c r="F10" s="47">
        <v>65</v>
      </c>
      <c r="G10" s="47">
        <v>0</v>
      </c>
      <c r="H10" s="48">
        <f>G10*$G$7+F10*$F$7</f>
        <v>65</v>
      </c>
      <c r="I10" s="49">
        <f t="shared" ref="I10:I15" si="2">E10/H10</f>
        <v>7746.1538461538457</v>
      </c>
      <c r="J10" s="93">
        <v>44593</v>
      </c>
      <c r="K10" s="104">
        <v>1</v>
      </c>
      <c r="L10" s="7"/>
    </row>
    <row r="11" spans="1:12" ht="15.75" x14ac:dyDescent="0.25">
      <c r="A11" s="5"/>
      <c r="B11" s="44">
        <v>2184080</v>
      </c>
      <c r="C11" s="45">
        <v>540000</v>
      </c>
      <c r="D11" s="46">
        <f t="shared" si="0"/>
        <v>490000</v>
      </c>
      <c r="E11" s="46">
        <f t="shared" si="1"/>
        <v>465500</v>
      </c>
      <c r="F11" s="47">
        <v>60</v>
      </c>
      <c r="G11" s="47">
        <v>0</v>
      </c>
      <c r="H11" s="48">
        <f>G11*$G$7+F11*$F$7</f>
        <v>60</v>
      </c>
      <c r="I11" s="49">
        <f t="shared" si="2"/>
        <v>7758.333333333333</v>
      </c>
      <c r="J11" s="93">
        <v>44593</v>
      </c>
      <c r="K11" s="104">
        <v>1</v>
      </c>
      <c r="L11" s="7"/>
    </row>
    <row r="12" spans="1:12" ht="15.75" x14ac:dyDescent="0.25">
      <c r="A12" s="5"/>
      <c r="B12" s="44">
        <v>2254622</v>
      </c>
      <c r="C12" s="45">
        <v>550000</v>
      </c>
      <c r="D12" s="46">
        <f t="shared" si="0"/>
        <v>500000</v>
      </c>
      <c r="E12" s="46">
        <f t="shared" si="1"/>
        <v>475000</v>
      </c>
      <c r="F12" s="47">
        <v>59</v>
      </c>
      <c r="G12" s="47">
        <v>0</v>
      </c>
      <c r="H12" s="48">
        <f>G12*$G$7+F12*$F$7</f>
        <v>59</v>
      </c>
      <c r="I12" s="49">
        <f t="shared" si="2"/>
        <v>8050.8474576271183</v>
      </c>
      <c r="J12" s="93">
        <v>44593</v>
      </c>
      <c r="K12" s="104">
        <v>1</v>
      </c>
      <c r="L12" s="7"/>
    </row>
    <row r="13" spans="1:12" ht="15.75" x14ac:dyDescent="0.25">
      <c r="A13" s="5"/>
      <c r="B13" s="44">
        <v>2128210</v>
      </c>
      <c r="C13" s="45">
        <v>560000</v>
      </c>
      <c r="D13" s="46">
        <f t="shared" si="0"/>
        <v>560000</v>
      </c>
      <c r="E13" s="46">
        <f t="shared" si="1"/>
        <v>532000</v>
      </c>
      <c r="F13" s="47">
        <v>65</v>
      </c>
      <c r="G13" s="47">
        <v>0</v>
      </c>
      <c r="H13" s="48">
        <f>G13*$G$7+F13*$F$7</f>
        <v>65</v>
      </c>
      <c r="I13" s="49">
        <f t="shared" si="2"/>
        <v>8184.6153846153848</v>
      </c>
      <c r="J13" s="93">
        <v>44593</v>
      </c>
      <c r="K13" s="104">
        <v>0</v>
      </c>
      <c r="L13" s="7"/>
    </row>
    <row r="14" spans="1:12" ht="15.75" x14ac:dyDescent="0.25">
      <c r="A14" s="5"/>
      <c r="B14" s="44">
        <v>2238030</v>
      </c>
      <c r="C14" s="45">
        <v>590000</v>
      </c>
      <c r="D14" s="46">
        <f t="shared" si="0"/>
        <v>540000</v>
      </c>
      <c r="E14" s="46">
        <f t="shared" si="1"/>
        <v>513000</v>
      </c>
      <c r="F14" s="47">
        <v>60</v>
      </c>
      <c r="G14" s="47">
        <v>0</v>
      </c>
      <c r="H14" s="48">
        <f>G14*$G$7+F14*$F$7</f>
        <v>60</v>
      </c>
      <c r="I14" s="49">
        <f t="shared" si="2"/>
        <v>8550</v>
      </c>
      <c r="J14" s="93">
        <v>44593</v>
      </c>
      <c r="K14" s="104">
        <v>1</v>
      </c>
      <c r="L14" s="7"/>
    </row>
    <row r="15" spans="1:12" ht="15.75" x14ac:dyDescent="0.25">
      <c r="A15" s="5"/>
      <c r="B15" s="50" t="s">
        <v>44</v>
      </c>
      <c r="C15" s="45">
        <v>550000</v>
      </c>
      <c r="D15" s="46">
        <f t="shared" si="0"/>
        <v>550000</v>
      </c>
      <c r="E15" s="46">
        <f t="shared" si="1"/>
        <v>522500</v>
      </c>
      <c r="F15" s="47">
        <v>60</v>
      </c>
      <c r="G15" s="47">
        <v>0</v>
      </c>
      <c r="H15" s="48">
        <f t="shared" ref="H15:H23" si="3">G15*$G$7+F15*$F$7</f>
        <v>60</v>
      </c>
      <c r="I15" s="49">
        <f t="shared" si="2"/>
        <v>8708.3333333333339</v>
      </c>
      <c r="J15" s="93">
        <v>44593</v>
      </c>
      <c r="K15" s="104"/>
      <c r="L15" s="7"/>
    </row>
    <row r="16" spans="1:12" ht="15.75" x14ac:dyDescent="0.25">
      <c r="A16" s="5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7"/>
    </row>
    <row r="17" spans="1:12" ht="15.75" x14ac:dyDescent="0.25">
      <c r="A17" s="5"/>
      <c r="B17" s="44">
        <v>2184099</v>
      </c>
      <c r="C17" s="45">
        <v>540000</v>
      </c>
      <c r="D17" s="46">
        <f t="shared" ref="D17:D22" si="4">C17-$C$28*K17</f>
        <v>490000</v>
      </c>
      <c r="E17" s="46">
        <f t="shared" ref="E17:E22" si="5">D17*95%</f>
        <v>465500</v>
      </c>
      <c r="F17" s="47">
        <v>60</v>
      </c>
      <c r="G17" s="47">
        <v>0</v>
      </c>
      <c r="H17" s="48">
        <f>G17*$G$7+F17*$F$7</f>
        <v>60</v>
      </c>
      <c r="I17" s="49">
        <f t="shared" ref="I17:I22" si="6">E17/H17</f>
        <v>7758.333333333333</v>
      </c>
      <c r="J17" s="93">
        <v>44621</v>
      </c>
      <c r="K17" s="104">
        <v>1</v>
      </c>
      <c r="L17" s="7"/>
    </row>
    <row r="18" spans="1:12" ht="15.75" x14ac:dyDescent="0.25">
      <c r="A18" s="5"/>
      <c r="B18" s="44">
        <v>2128299</v>
      </c>
      <c r="C18" s="45">
        <v>560000</v>
      </c>
      <c r="D18" s="46">
        <f t="shared" si="4"/>
        <v>510000</v>
      </c>
      <c r="E18" s="46">
        <f t="shared" si="5"/>
        <v>484500</v>
      </c>
      <c r="F18" s="47">
        <v>65</v>
      </c>
      <c r="G18" s="47">
        <v>0</v>
      </c>
      <c r="H18" s="48">
        <f>G18*$G$7+F18*$F$7</f>
        <v>65</v>
      </c>
      <c r="I18" s="49">
        <f t="shared" si="6"/>
        <v>7453.8461538461543</v>
      </c>
      <c r="J18" s="93">
        <v>44621</v>
      </c>
      <c r="K18" s="104">
        <v>1</v>
      </c>
      <c r="L18" s="7"/>
    </row>
    <row r="19" spans="1:12" ht="15.75" x14ac:dyDescent="0.25">
      <c r="A19" s="5"/>
      <c r="B19" s="44">
        <v>2254699</v>
      </c>
      <c r="C19" s="45">
        <v>560000</v>
      </c>
      <c r="D19" s="46">
        <f t="shared" si="4"/>
        <v>510000</v>
      </c>
      <c r="E19" s="46">
        <f t="shared" si="5"/>
        <v>484500</v>
      </c>
      <c r="F19" s="47">
        <v>59</v>
      </c>
      <c r="G19" s="47">
        <v>0</v>
      </c>
      <c r="H19" s="48">
        <f>G19*$G$7+F19*$F$7</f>
        <v>59</v>
      </c>
      <c r="I19" s="49">
        <f t="shared" si="6"/>
        <v>8211.8644067796613</v>
      </c>
      <c r="J19" s="93">
        <v>44621</v>
      </c>
      <c r="K19" s="104">
        <v>1</v>
      </c>
      <c r="L19" s="7"/>
    </row>
    <row r="20" spans="1:12" ht="15.75" x14ac:dyDescent="0.25">
      <c r="A20" s="5"/>
      <c r="B20" s="44">
        <v>2288899</v>
      </c>
      <c r="C20" s="45">
        <v>595000</v>
      </c>
      <c r="D20" s="46">
        <f t="shared" si="4"/>
        <v>595000</v>
      </c>
      <c r="E20" s="46">
        <f t="shared" si="5"/>
        <v>565250</v>
      </c>
      <c r="F20" s="47">
        <v>65</v>
      </c>
      <c r="G20" s="47">
        <v>0</v>
      </c>
      <c r="H20" s="48">
        <f>G20*$G$7+F20*$F$7</f>
        <v>65</v>
      </c>
      <c r="I20" s="49">
        <f t="shared" si="6"/>
        <v>8696.1538461538457</v>
      </c>
      <c r="J20" s="93">
        <v>44621</v>
      </c>
      <c r="K20" s="104"/>
      <c r="L20" s="7"/>
    </row>
    <row r="21" spans="1:12" ht="15.75" x14ac:dyDescent="0.25">
      <c r="A21" s="5"/>
      <c r="B21" s="50" t="s">
        <v>63</v>
      </c>
      <c r="C21" s="45">
        <v>550000</v>
      </c>
      <c r="D21" s="46">
        <f t="shared" si="4"/>
        <v>550000</v>
      </c>
      <c r="E21" s="46">
        <f t="shared" si="5"/>
        <v>522500</v>
      </c>
      <c r="F21" s="47">
        <v>60</v>
      </c>
      <c r="G21" s="47">
        <v>0</v>
      </c>
      <c r="H21" s="48">
        <f>G21*$G$7+F21*$F$7</f>
        <v>60</v>
      </c>
      <c r="I21" s="49">
        <f t="shared" si="6"/>
        <v>8708.3333333333339</v>
      </c>
      <c r="J21" s="93">
        <v>44621</v>
      </c>
      <c r="K21" s="104"/>
      <c r="L21" s="7"/>
    </row>
    <row r="22" spans="1:12" ht="15.75" x14ac:dyDescent="0.25">
      <c r="A22" s="5"/>
      <c r="B22" s="44">
        <v>2238099</v>
      </c>
      <c r="C22" s="45">
        <v>610000</v>
      </c>
      <c r="D22" s="46">
        <f t="shared" si="4"/>
        <v>560000</v>
      </c>
      <c r="E22" s="46">
        <f t="shared" si="5"/>
        <v>532000</v>
      </c>
      <c r="F22" s="47">
        <v>60</v>
      </c>
      <c r="G22" s="47">
        <v>0</v>
      </c>
      <c r="H22" s="48">
        <f t="shared" ref="H22" si="7">G22*$G$7+F22*$F$7</f>
        <v>60</v>
      </c>
      <c r="I22" s="49">
        <f t="shared" si="6"/>
        <v>8866.6666666666661</v>
      </c>
      <c r="J22" s="93">
        <v>44621</v>
      </c>
      <c r="K22" s="104">
        <v>1</v>
      </c>
      <c r="L22" s="7"/>
    </row>
    <row r="23" spans="1:12" ht="15.75" x14ac:dyDescent="0.25">
      <c r="A23" s="5"/>
      <c r="B23" s="51"/>
      <c r="C23" s="45"/>
      <c r="D23" s="45"/>
      <c r="E23" s="46"/>
      <c r="F23" s="47"/>
      <c r="G23" s="47"/>
      <c r="H23" s="48">
        <f t="shared" si="3"/>
        <v>0</v>
      </c>
      <c r="I23" s="49"/>
      <c r="J23" s="49"/>
      <c r="K23" s="105"/>
      <c r="L23" s="7"/>
    </row>
    <row r="24" spans="1:12" ht="15.75" x14ac:dyDescent="0.25">
      <c r="A24" s="5"/>
      <c r="B24" s="52"/>
      <c r="C24" s="53"/>
      <c r="D24" s="53"/>
      <c r="E24" s="53"/>
      <c r="F24" s="54"/>
      <c r="G24" s="54"/>
      <c r="H24" s="55"/>
      <c r="I24" s="56"/>
      <c r="J24" s="56"/>
      <c r="K24" s="106"/>
      <c r="L24" s="7"/>
    </row>
    <row r="25" spans="1:12" ht="15.75" customHeight="1" x14ac:dyDescent="0.25">
      <c r="A25" s="5"/>
      <c r="B25" s="96"/>
      <c r="C25" s="96"/>
      <c r="D25" s="96"/>
      <c r="E25" s="96"/>
      <c r="F25" s="120" t="s">
        <v>60</v>
      </c>
      <c r="G25" s="120"/>
      <c r="H25" s="120"/>
      <c r="I25" s="98">
        <v>7500</v>
      </c>
      <c r="J25" s="97"/>
      <c r="K25" s="97"/>
      <c r="L25" s="7"/>
    </row>
    <row r="26" spans="1:12" ht="15" customHeight="1" x14ac:dyDescent="0.25">
      <c r="A26" s="5"/>
      <c r="B26" s="116"/>
      <c r="C26" s="116"/>
      <c r="D26" s="116"/>
      <c r="E26" s="116"/>
      <c r="F26" s="116"/>
      <c r="G26" s="116"/>
      <c r="H26" s="57"/>
      <c r="I26" s="58"/>
      <c r="J26" s="58"/>
      <c r="K26" s="58"/>
      <c r="L26" s="7"/>
    </row>
    <row r="27" spans="1:12" x14ac:dyDescent="0.25">
      <c r="A27" s="5"/>
      <c r="B27" s="59"/>
      <c r="C27" s="59"/>
      <c r="D27" s="59"/>
      <c r="E27" s="59"/>
      <c r="F27" s="59"/>
      <c r="G27" s="116"/>
      <c r="H27" s="116"/>
      <c r="I27" s="60"/>
      <c r="J27" s="60"/>
      <c r="K27" s="60"/>
      <c r="L27" s="7"/>
    </row>
    <row r="28" spans="1:12" ht="15.75" x14ac:dyDescent="0.25">
      <c r="A28" s="5"/>
      <c r="B28" s="46" t="s">
        <v>64</v>
      </c>
      <c r="C28" s="46">
        <v>50000</v>
      </c>
      <c r="D28" s="100"/>
      <c r="E28" s="59"/>
      <c r="F28" s="59"/>
      <c r="G28" s="116"/>
      <c r="H28" s="116"/>
      <c r="I28" s="58"/>
      <c r="J28" s="58"/>
      <c r="K28" s="58"/>
      <c r="L28" s="7"/>
    </row>
    <row r="29" spans="1:12" x14ac:dyDescent="0.25">
      <c r="A29" s="5"/>
      <c r="B29" s="59"/>
      <c r="C29" s="59"/>
      <c r="D29" s="59"/>
      <c r="E29" s="59"/>
      <c r="F29" s="59"/>
      <c r="G29" s="116"/>
      <c r="H29" s="116"/>
      <c r="I29" s="61"/>
      <c r="J29" s="61"/>
      <c r="K29" s="61"/>
      <c r="L29" s="7"/>
    </row>
    <row r="30" spans="1:12" x14ac:dyDescent="0.25">
      <c r="A30" s="5"/>
      <c r="B30" s="15"/>
      <c r="C30" s="15"/>
      <c r="D30" s="15"/>
      <c r="E30" s="15"/>
      <c r="F30" s="15"/>
      <c r="G30" s="15"/>
      <c r="H30" s="15"/>
      <c r="I30" s="15"/>
      <c r="J30" s="15"/>
      <c r="K30" s="102"/>
      <c r="L30" s="7"/>
    </row>
    <row r="31" spans="1:12" x14ac:dyDescent="0.25">
      <c r="A31" s="5"/>
      <c r="B31" s="15"/>
      <c r="C31" s="15"/>
      <c r="D31" s="15"/>
      <c r="E31" s="15"/>
      <c r="F31" s="15"/>
      <c r="G31" s="15"/>
      <c r="H31" s="15"/>
      <c r="I31" s="15"/>
      <c r="J31" s="15"/>
      <c r="K31" s="102"/>
      <c r="L31" s="7"/>
    </row>
    <row r="32" spans="1:12" ht="30.75" customHeight="1" thickBot="1" x14ac:dyDescent="0.3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07"/>
      <c r="L32" s="19"/>
    </row>
  </sheetData>
  <mergeCells count="9">
    <mergeCell ref="G27:H27"/>
    <mergeCell ref="G28:H28"/>
    <mergeCell ref="G29:H29"/>
    <mergeCell ref="B5:F5"/>
    <mergeCell ref="F6:G6"/>
    <mergeCell ref="B26:G26"/>
    <mergeCell ref="B9:K9"/>
    <mergeCell ref="B16:K16"/>
    <mergeCell ref="F25:H25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showGridLines="0" tabSelected="1" zoomScale="95" zoomScaleNormal="95" workbookViewId="0">
      <selection activeCell="J4" sqref="J4"/>
    </sheetView>
  </sheetViews>
  <sheetFormatPr baseColWidth="10" defaultColWidth="9.140625" defaultRowHeight="15" x14ac:dyDescent="0.25"/>
  <cols>
    <col min="1" max="1" width="3.42578125" customWidth="1"/>
    <col min="2" max="2" width="15.85546875" customWidth="1"/>
    <col min="3" max="3" width="12.42578125" customWidth="1"/>
    <col min="4" max="4" width="12.140625" customWidth="1"/>
    <col min="5" max="5" width="14.85546875" customWidth="1"/>
    <col min="6" max="6" width="15.85546875" customWidth="1"/>
    <col min="7" max="7" width="5.42578125" customWidth="1"/>
    <col min="8" max="1025" width="10.7109375" customWidth="1"/>
  </cols>
  <sheetData>
    <row r="1" spans="1:7" x14ac:dyDescent="0.25">
      <c r="A1" s="2"/>
      <c r="B1" s="3"/>
      <c r="C1" s="3"/>
      <c r="D1" s="3"/>
      <c r="E1" s="3"/>
      <c r="F1" s="3"/>
      <c r="G1" s="4"/>
    </row>
    <row r="2" spans="1:7" x14ac:dyDescent="0.25">
      <c r="A2" s="5"/>
      <c r="B2" s="6"/>
      <c r="C2" s="6"/>
      <c r="D2" s="6"/>
      <c r="E2" s="6"/>
      <c r="F2" s="6"/>
      <c r="G2" s="7"/>
    </row>
    <row r="3" spans="1:7" x14ac:dyDescent="0.25">
      <c r="A3" s="5"/>
      <c r="B3" s="6"/>
      <c r="C3" s="6"/>
      <c r="D3" s="6"/>
      <c r="E3" s="6"/>
      <c r="F3" s="6"/>
      <c r="G3" s="7"/>
    </row>
    <row r="4" spans="1:7" ht="26.25" customHeight="1" x14ac:dyDescent="0.25">
      <c r="A4" s="5"/>
      <c r="B4" s="6"/>
      <c r="C4" s="6"/>
      <c r="D4" s="6"/>
      <c r="E4" s="6"/>
      <c r="F4" s="6"/>
      <c r="G4" s="7"/>
    </row>
    <row r="5" spans="1:7" ht="19.5" customHeight="1" x14ac:dyDescent="0.35">
      <c r="A5" s="5"/>
      <c r="B5" s="122" t="s">
        <v>45</v>
      </c>
      <c r="C5" s="122"/>
      <c r="D5" s="122"/>
      <c r="E5" s="122"/>
      <c r="F5" s="6"/>
      <c r="G5" s="7"/>
    </row>
    <row r="6" spans="1:7" ht="19.5" customHeight="1" x14ac:dyDescent="0.35">
      <c r="A6" s="5"/>
      <c r="B6" s="26"/>
      <c r="C6" s="26"/>
      <c r="D6" s="26"/>
      <c r="E6" s="26"/>
      <c r="F6" s="6"/>
      <c r="G6" s="7"/>
    </row>
    <row r="7" spans="1:7" ht="18" customHeight="1" x14ac:dyDescent="0.25">
      <c r="A7" s="5"/>
      <c r="G7" s="7"/>
    </row>
    <row r="8" spans="1:7" s="28" customFormat="1" ht="30" x14ac:dyDescent="0.25">
      <c r="A8" s="27"/>
      <c r="C8" s="62" t="s">
        <v>68</v>
      </c>
      <c r="D8" s="62" t="s">
        <v>67</v>
      </c>
      <c r="E8" s="62" t="s">
        <v>69</v>
      </c>
      <c r="F8" s="63"/>
      <c r="G8" s="29"/>
    </row>
    <row r="9" spans="1:7" x14ac:dyDescent="0.25">
      <c r="A9" s="5"/>
      <c r="B9" t="s">
        <v>46</v>
      </c>
      <c r="C9" s="64">
        <v>60</v>
      </c>
      <c r="D9" s="65">
        <f>'Oferta Propiedades'!I25</f>
        <v>7500</v>
      </c>
      <c r="E9" s="65">
        <f>C9*D9</f>
        <v>450000</v>
      </c>
      <c r="F9" s="66"/>
      <c r="G9" s="7"/>
    </row>
    <row r="10" spans="1:7" x14ac:dyDescent="0.25">
      <c r="A10" s="5"/>
      <c r="B10" t="s">
        <v>47</v>
      </c>
      <c r="C10" s="64">
        <v>0</v>
      </c>
      <c r="D10" s="65">
        <f>D9*'Oferta Propiedades'!G7</f>
        <v>5250</v>
      </c>
      <c r="E10" s="65">
        <f t="shared" ref="E10:E13" si="0">C10*D10</f>
        <v>0</v>
      </c>
      <c r="F10" s="66"/>
      <c r="G10" s="7"/>
    </row>
    <row r="11" spans="1:7" x14ac:dyDescent="0.25">
      <c r="A11" s="5"/>
      <c r="B11" t="s">
        <v>48</v>
      </c>
      <c r="C11" s="67">
        <v>0</v>
      </c>
      <c r="D11" s="65">
        <f>D9*35%</f>
        <v>2625</v>
      </c>
      <c r="E11" s="65">
        <f t="shared" si="0"/>
        <v>0</v>
      </c>
      <c r="F11" s="66"/>
      <c r="G11" s="7"/>
    </row>
    <row r="12" spans="1:7" x14ac:dyDescent="0.25">
      <c r="A12" s="5"/>
      <c r="B12" t="s">
        <v>66</v>
      </c>
      <c r="C12" s="67">
        <v>1</v>
      </c>
      <c r="D12" s="65">
        <v>50000</v>
      </c>
      <c r="E12" s="65">
        <f t="shared" si="0"/>
        <v>50000</v>
      </c>
      <c r="F12" s="66"/>
      <c r="G12" s="7"/>
    </row>
    <row r="13" spans="1:7" x14ac:dyDescent="0.25">
      <c r="A13" s="5"/>
      <c r="B13" t="s">
        <v>49</v>
      </c>
      <c r="C13" s="67">
        <v>0</v>
      </c>
      <c r="D13" s="68">
        <v>0</v>
      </c>
      <c r="E13" s="65">
        <f t="shared" si="0"/>
        <v>0</v>
      </c>
      <c r="F13" s="66"/>
      <c r="G13" s="7"/>
    </row>
    <row r="14" spans="1:7" x14ac:dyDescent="0.25">
      <c r="A14" s="5"/>
      <c r="B14" s="16" t="s">
        <v>50</v>
      </c>
      <c r="C14" s="69"/>
      <c r="D14" s="69"/>
      <c r="E14" s="70">
        <f>SUM(E9:E13)</f>
        <v>500000</v>
      </c>
      <c r="F14" s="71"/>
      <c r="G14" s="7"/>
    </row>
    <row r="15" spans="1:7" x14ac:dyDescent="0.25">
      <c r="A15" s="5"/>
      <c r="B15" s="16" t="s">
        <v>51</v>
      </c>
      <c r="C15" s="31">
        <v>37900</v>
      </c>
      <c r="E15" s="95">
        <f>E14/C15</f>
        <v>13.192612137203167</v>
      </c>
      <c r="F15" s="72"/>
      <c r="G15" s="7"/>
    </row>
    <row r="16" spans="1:7" x14ac:dyDescent="0.25">
      <c r="A16" s="5"/>
      <c r="B16" s="6"/>
      <c r="D16" s="6"/>
      <c r="E16" s="6"/>
      <c r="F16" s="6"/>
      <c r="G16" s="7"/>
    </row>
    <row r="17" spans="1:7" x14ac:dyDescent="0.25">
      <c r="A17" s="5"/>
      <c r="B17" s="13"/>
      <c r="C17" s="13"/>
      <c r="D17" s="13"/>
      <c r="E17" s="13"/>
      <c r="F17" s="13"/>
      <c r="G17" s="7"/>
    </row>
    <row r="18" spans="1:7" s="78" customFormat="1" ht="21" x14ac:dyDescent="0.35">
      <c r="A18" s="73"/>
      <c r="B18" s="74" t="s">
        <v>52</v>
      </c>
      <c r="C18" s="75"/>
      <c r="D18" s="75"/>
      <c r="E18" s="75"/>
      <c r="F18" s="76">
        <f>E14</f>
        <v>500000</v>
      </c>
      <c r="G18" s="77"/>
    </row>
    <row r="19" spans="1:7" x14ac:dyDescent="0.25">
      <c r="A19" s="5"/>
      <c r="B19" s="13"/>
      <c r="C19" s="13"/>
      <c r="D19" s="13"/>
      <c r="E19" s="13"/>
      <c r="F19" s="13"/>
      <c r="G19" s="7"/>
    </row>
    <row r="20" spans="1:7" x14ac:dyDescent="0.25">
      <c r="A20" s="5"/>
      <c r="B20" s="13"/>
      <c r="C20" s="13"/>
      <c r="D20" s="13"/>
      <c r="E20" s="79"/>
      <c r="F20" s="94"/>
      <c r="G20" s="7"/>
    </row>
    <row r="21" spans="1:7" x14ac:dyDescent="0.25">
      <c r="A21" s="5"/>
      <c r="B21" s="6"/>
      <c r="C21" s="6"/>
      <c r="D21" s="6"/>
      <c r="E21" s="6"/>
      <c r="F21" s="6"/>
      <c r="G21" s="7"/>
    </row>
    <row r="22" spans="1:7" ht="18.75" x14ac:dyDescent="0.3">
      <c r="A22" s="5"/>
      <c r="B22" s="80"/>
      <c r="C22" s="6"/>
      <c r="F22" s="81"/>
      <c r="G22" s="7"/>
    </row>
    <row r="23" spans="1:7" x14ac:dyDescent="0.25">
      <c r="A23" s="5"/>
      <c r="B23" s="6"/>
      <c r="C23" s="6"/>
      <c r="F23" s="6"/>
      <c r="G23" s="7"/>
    </row>
    <row r="24" spans="1:7" x14ac:dyDescent="0.25">
      <c r="A24" s="5"/>
      <c r="B24" s="82"/>
      <c r="C24" s="121"/>
      <c r="D24" s="121"/>
      <c r="E24" s="121"/>
      <c r="F24" s="121"/>
      <c r="G24" s="7"/>
    </row>
    <row r="25" spans="1:7" x14ac:dyDescent="0.25">
      <c r="A25" s="5"/>
      <c r="B25" s="82"/>
      <c r="C25" s="121"/>
      <c r="D25" s="121"/>
      <c r="E25" s="121"/>
      <c r="F25" s="121"/>
      <c r="G25" s="7"/>
    </row>
    <row r="26" spans="1:7" x14ac:dyDescent="0.25">
      <c r="A26" s="5"/>
      <c r="B26" s="82"/>
      <c r="C26" s="121"/>
      <c r="D26" s="121"/>
      <c r="E26" s="121"/>
      <c r="F26" s="121"/>
      <c r="G26" s="7"/>
    </row>
    <row r="27" spans="1:7" x14ac:dyDescent="0.25">
      <c r="A27" s="5"/>
      <c r="B27" s="82"/>
      <c r="C27" s="121"/>
      <c r="D27" s="121"/>
      <c r="E27" s="121"/>
      <c r="F27" s="121"/>
      <c r="G27" s="7"/>
    </row>
    <row r="28" spans="1:7" x14ac:dyDescent="0.25">
      <c r="A28" s="5"/>
      <c r="B28" s="82"/>
      <c r="C28" s="121"/>
      <c r="D28" s="121"/>
      <c r="E28" s="121"/>
      <c r="F28" s="121"/>
      <c r="G28" s="7"/>
    </row>
    <row r="29" spans="1:7" x14ac:dyDescent="0.25">
      <c r="A29" s="5"/>
      <c r="B29" s="82"/>
      <c r="C29" s="121"/>
      <c r="D29" s="121"/>
      <c r="E29" s="121"/>
      <c r="F29" s="121"/>
      <c r="G29" s="7"/>
    </row>
    <row r="30" spans="1:7" x14ac:dyDescent="0.25">
      <c r="A30" s="5"/>
      <c r="B30" s="82"/>
      <c r="C30" s="121"/>
      <c r="D30" s="121"/>
      <c r="E30" s="121"/>
      <c r="F30" s="121"/>
      <c r="G30" s="7"/>
    </row>
    <row r="31" spans="1:7" x14ac:dyDescent="0.25">
      <c r="A31" s="5"/>
      <c r="B31" s="6"/>
      <c r="C31" s="6"/>
      <c r="D31" s="6"/>
      <c r="E31" s="6"/>
      <c r="F31" s="6"/>
      <c r="G31" s="7"/>
    </row>
    <row r="32" spans="1:7" x14ac:dyDescent="0.25">
      <c r="A32" s="5"/>
      <c r="B32" s="6"/>
      <c r="C32" s="6"/>
      <c r="D32" s="6"/>
      <c r="E32" s="6"/>
      <c r="F32" s="6"/>
      <c r="G32" s="7"/>
    </row>
    <row r="33" spans="1:7" x14ac:dyDescent="0.25">
      <c r="A33" s="5"/>
      <c r="B33" s="6"/>
      <c r="C33" s="6"/>
      <c r="D33" s="6"/>
      <c r="E33" s="6"/>
      <c r="F33" s="6"/>
      <c r="G33" s="7"/>
    </row>
    <row r="34" spans="1:7" x14ac:dyDescent="0.25">
      <c r="A34" s="5"/>
      <c r="B34" s="6"/>
      <c r="C34" s="6"/>
      <c r="D34" s="6"/>
      <c r="E34" s="6"/>
      <c r="F34" s="6"/>
      <c r="G34" s="7"/>
    </row>
    <row r="35" spans="1:7" x14ac:dyDescent="0.25">
      <c r="A35" s="5"/>
      <c r="B35" s="6"/>
      <c r="C35" s="6"/>
      <c r="D35" s="6"/>
      <c r="E35" s="6"/>
      <c r="F35" s="6"/>
      <c r="G35" s="7"/>
    </row>
    <row r="36" spans="1:7" x14ac:dyDescent="0.25">
      <c r="A36" s="5"/>
      <c r="B36" s="6"/>
      <c r="C36" s="6"/>
      <c r="D36" s="6"/>
      <c r="E36" s="6"/>
      <c r="F36" s="6"/>
      <c r="G36" s="7"/>
    </row>
    <row r="37" spans="1:7" x14ac:dyDescent="0.25">
      <c r="A37" s="5"/>
      <c r="C37" s="6"/>
      <c r="D37" s="6"/>
      <c r="E37" s="6"/>
      <c r="F37" s="6"/>
      <c r="G37" s="7"/>
    </row>
    <row r="38" spans="1:7" x14ac:dyDescent="0.25">
      <c r="A38" s="5"/>
      <c r="B38" s="6"/>
      <c r="C38" s="6"/>
      <c r="D38" s="6"/>
      <c r="E38" s="6"/>
      <c r="F38" s="6"/>
      <c r="G38" s="7"/>
    </row>
    <row r="39" spans="1:7" x14ac:dyDescent="0.25">
      <c r="A39" s="5"/>
      <c r="B39" s="22"/>
      <c r="C39" s="6"/>
      <c r="D39" s="6"/>
      <c r="F39" s="6"/>
      <c r="G39" s="7"/>
    </row>
    <row r="40" spans="1:7" x14ac:dyDescent="0.25">
      <c r="A40" s="5"/>
      <c r="B40" s="22"/>
      <c r="C40" s="6"/>
      <c r="D40" s="6"/>
      <c r="F40" s="6"/>
      <c r="G40" s="7"/>
    </row>
    <row r="41" spans="1:7" ht="32.25" customHeight="1" x14ac:dyDescent="0.25">
      <c r="A41" s="17"/>
      <c r="B41" s="18"/>
      <c r="C41" s="18"/>
      <c r="D41" s="18"/>
      <c r="E41" s="18"/>
      <c r="F41" s="18"/>
      <c r="G41" s="19"/>
    </row>
  </sheetData>
  <mergeCells count="8">
    <mergeCell ref="C28:F28"/>
    <mergeCell ref="C29:F29"/>
    <mergeCell ref="C30:F30"/>
    <mergeCell ref="B5:E5"/>
    <mergeCell ref="C24:F24"/>
    <mergeCell ref="C25:F25"/>
    <mergeCell ref="C26:F26"/>
    <mergeCell ref="C27:F27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Entorno</vt:lpstr>
      <vt:lpstr>Oferta Propiedades</vt:lpstr>
      <vt:lpstr>Valor Propuesto</vt:lpstr>
      <vt:lpstr>Entorno!Área_de_impresión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Sanhueza;Francisco González</dc:creator>
  <dc:description/>
  <cp:lastModifiedBy>Carlos Alvarez G.</cp:lastModifiedBy>
  <cp:revision>4</cp:revision>
  <cp:lastPrinted>2017-02-16T19:42:10Z</cp:lastPrinted>
  <dcterms:created xsi:type="dcterms:W3CDTF">2016-04-08T20:47:08Z</dcterms:created>
  <dcterms:modified xsi:type="dcterms:W3CDTF">2025-03-10T20:04:51Z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